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Windows="1"/>
  <bookViews>
    <workbookView xWindow="0" yWindow="75" windowWidth="28755" windowHeight="12600"/>
  </bookViews>
  <sheets>
    <sheet name="Начало работы" sheetId="2" r:id="rId1"/>
    <sheet name="Критерии оценки проекта" sheetId="1" r:id="rId2"/>
    <sheet name="Отчет" sheetId="3" r:id="rId3"/>
    <sheet name="Лист4" sheetId="4" r:id="rId4"/>
  </sheets>
  <definedNames>
    <definedName name="_xlnm.Print_Area" localSheetId="2">Отчет!$A$1:$D$45</definedName>
  </definedNames>
  <calcPr calcId="125725"/>
</workbook>
</file>

<file path=xl/calcChain.xml><?xml version="1.0" encoding="utf-8"?>
<calcChain xmlns="http://schemas.openxmlformats.org/spreadsheetml/2006/main">
  <c r="B36" i="3"/>
  <c r="B2"/>
  <c r="B38" l="1"/>
  <c r="B39"/>
  <c r="B37"/>
  <c r="B5" i="4"/>
  <c r="C2" s="1"/>
  <c r="B60"/>
  <c r="B59"/>
  <c r="B58"/>
  <c r="B56"/>
  <c r="B55"/>
  <c r="B54"/>
  <c r="B51"/>
  <c r="B50"/>
  <c r="B49"/>
  <c r="B47"/>
  <c r="B46"/>
  <c r="B45"/>
  <c r="B43"/>
  <c r="B42"/>
  <c r="B41"/>
  <c r="B39"/>
  <c r="B38"/>
  <c r="B37"/>
  <c r="B34"/>
  <c r="B33"/>
  <c r="B32"/>
  <c r="B30"/>
  <c r="B29"/>
  <c r="B28"/>
  <c r="B26"/>
  <c r="B25"/>
  <c r="B24"/>
  <c r="B22"/>
  <c r="B21"/>
  <c r="B20"/>
  <c r="B17"/>
  <c r="B16"/>
  <c r="B15"/>
  <c r="B13"/>
  <c r="B12"/>
  <c r="B11"/>
  <c r="B9"/>
  <c r="B8"/>
  <c r="B7"/>
  <c r="B4"/>
  <c r="B3"/>
  <c r="B4" i="3"/>
  <c r="B3"/>
  <c r="B1"/>
  <c r="E13" i="4" l="1"/>
  <c r="C8" i="3" s="1"/>
  <c r="C10" i="4"/>
  <c r="E15" s="1"/>
  <c r="C10" i="3" s="1"/>
  <c r="C27" i="4"/>
  <c r="E19" s="1"/>
  <c r="C14" i="3" s="1"/>
  <c r="C40" i="4"/>
  <c r="C57"/>
  <c r="E26" s="1"/>
  <c r="C21" i="3" s="1"/>
  <c r="C44" i="4"/>
  <c r="E23" s="1"/>
  <c r="C18" i="3" s="1"/>
  <c r="C48" i="4"/>
  <c r="E24" s="1"/>
  <c r="C19" i="3" s="1"/>
  <c r="C19" i="4"/>
  <c r="C23"/>
  <c r="E18" s="1"/>
  <c r="C13" i="3" s="1"/>
  <c r="C53" i="4"/>
  <c r="C31"/>
  <c r="E20" s="1"/>
  <c r="C15" i="3" s="1"/>
  <c r="C14" i="4"/>
  <c r="E7" s="1"/>
  <c r="C6"/>
  <c r="C36"/>
  <c r="E21" s="1"/>
  <c r="C16" i="3" s="1"/>
  <c r="E10" i="4" l="1"/>
  <c r="E25"/>
  <c r="C20" i="3" s="1"/>
  <c r="E9" i="4"/>
  <c r="E22"/>
  <c r="C17" i="3" s="1"/>
  <c r="E8" i="4"/>
  <c r="E17"/>
  <c r="C12" i="3" s="1"/>
  <c r="G7" i="4"/>
  <c r="H7"/>
  <c r="I7"/>
  <c r="E16"/>
  <c r="C11" i="3" s="1"/>
  <c r="E14" i="4"/>
  <c r="C9" i="3" s="1"/>
  <c r="E2" i="4"/>
  <c r="E3" s="1"/>
  <c r="G10" l="1"/>
  <c r="H10"/>
  <c r="I10"/>
  <c r="G9"/>
  <c r="H9"/>
  <c r="I9"/>
  <c r="H8"/>
  <c r="I8"/>
  <c r="G8"/>
</calcChain>
</file>

<file path=xl/sharedStrings.xml><?xml version="1.0" encoding="utf-8"?>
<sst xmlns="http://schemas.openxmlformats.org/spreadsheetml/2006/main" count="212" uniqueCount="124">
  <si>
    <t>1. Способность к самостоятельному приобретению знаний и решению проблем</t>
  </si>
  <si>
    <t>Баллы</t>
  </si>
  <si>
    <t>Актуальность темы проекта  и ее значимость раскрыты и обоснованы  исчерпывающе, тема имеет актуальность и значимость не только для ученика, но и для школы, города</t>
  </si>
  <si>
    <t>2. Сформированность предметных знаний и способов действий</t>
  </si>
  <si>
    <t>Средства наглядности, в т.ч. ТСО, используются фрагментарно, не выдержаны основные требования к дизайну презентации</t>
  </si>
  <si>
    <t>Средства наглядности, в т.ч. ТСО, используются, выдержаны основные требования к дизайну презентации, отсутствует логика подачи материала, нет согласованности между презентацией и текстом доклада</t>
  </si>
  <si>
    <t>Средства наглядности, в т.ч. ТСО, используются, выдержаны основные требования к дизайну презентации, подача материала логична, презентация и текст доклада полностью согласованы</t>
  </si>
  <si>
    <t>3. Сформированность регулятивных действий</t>
  </si>
  <si>
    <t>Цель сформулирована, обоснована, дан схематичный план ее достижения</t>
  </si>
  <si>
    <t>4. Сформированность коммуникативных действий</t>
  </si>
  <si>
    <t>Содержание всех элементов выступления дает представление о проекте; присутствует культура речи, наблюдаются немотивированные отступления от заявленной темы в ходе выступления</t>
  </si>
  <si>
    <t>Содержание всех элементов выступления дает представление о проекте; присутствует культура речи, немотивированные отступления от заявленной темы в ходе выступления отсутствуют</t>
  </si>
  <si>
    <t>Содержание всех элементов выступления дает представление о проекте; наблюдается правильность речи; точность устной и письменной речи; четкость речи, лаконизм, немотивированные отступления от заявленной темы в ходе выступления отсутствуют</t>
  </si>
  <si>
    <t>Ответы на поставленные вопросы однословные, неуверенные. Автор не может защищать свою точку зрения</t>
  </si>
  <si>
    <t>Автор уверенно отвечает на поставленные вопросы, но не до конца обосновывает свою точку зрения</t>
  </si>
  <si>
    <t>Автор проявляет хорошее владение материалом, уверенно отвечает на поставленные вопросы, доказательно и развернуто  обосновывает свою точку зрения</t>
  </si>
  <si>
    <t>Как работать с чек-листом?</t>
  </si>
  <si>
    <t>Заполните поля на первом листе.</t>
  </si>
  <si>
    <t>1.</t>
  </si>
  <si>
    <t>2.</t>
  </si>
  <si>
    <t>3.</t>
  </si>
  <si>
    <t>Фамилия Имя ученика</t>
  </si>
  <si>
    <t>Класс</t>
  </si>
  <si>
    <t>Название проекта</t>
  </si>
  <si>
    <r>
      <t xml:space="preserve">Критерий 1.1. </t>
    </r>
    <r>
      <rPr>
        <b/>
        <sz val="12"/>
        <color theme="1"/>
        <rFont val="Arial"/>
        <family val="2"/>
        <charset val="204"/>
      </rPr>
      <t xml:space="preserve">Поиск, отбор и адекватное использование информации </t>
    </r>
  </si>
  <si>
    <r>
      <t xml:space="preserve">Работа содержит </t>
    </r>
    <r>
      <rPr>
        <b/>
        <sz val="12"/>
        <color theme="1"/>
        <rFont val="Arial"/>
        <family val="2"/>
        <charset val="204"/>
      </rPr>
      <t>незначительный объем</t>
    </r>
    <r>
      <rPr>
        <sz val="12"/>
        <color theme="1"/>
        <rFont val="Arial"/>
        <family val="2"/>
        <charset val="204"/>
      </rPr>
      <t xml:space="preserve"> подходящей информации из </t>
    </r>
    <r>
      <rPr>
        <b/>
        <sz val="12"/>
        <color theme="1"/>
        <rFont val="Arial"/>
        <family val="2"/>
        <charset val="204"/>
      </rPr>
      <t xml:space="preserve">ограниченного </t>
    </r>
    <r>
      <rPr>
        <sz val="12"/>
        <color theme="1"/>
        <rFont val="Arial"/>
        <family val="2"/>
        <charset val="204"/>
      </rPr>
      <t xml:space="preserve">числа однотипных </t>
    </r>
    <r>
      <rPr>
        <b/>
        <sz val="12"/>
        <color theme="1"/>
        <rFont val="Arial"/>
        <family val="2"/>
        <charset val="204"/>
      </rPr>
      <t>источников</t>
    </r>
  </si>
  <si>
    <r>
      <t xml:space="preserve">Работа содержит </t>
    </r>
    <r>
      <rPr>
        <b/>
        <sz val="12"/>
        <color theme="1"/>
        <rFont val="Arial"/>
        <family val="2"/>
        <charset val="204"/>
      </rPr>
      <t>достаточный объем</t>
    </r>
    <r>
      <rPr>
        <sz val="12"/>
        <color theme="1"/>
        <rFont val="Arial"/>
        <family val="2"/>
        <charset val="204"/>
      </rPr>
      <t xml:space="preserve"> подходящей информации из однотипных </t>
    </r>
    <r>
      <rPr>
        <b/>
        <sz val="12"/>
        <color theme="1"/>
        <rFont val="Arial"/>
        <family val="2"/>
        <charset val="204"/>
      </rPr>
      <t>источников</t>
    </r>
    <r>
      <rPr>
        <sz val="12"/>
        <color theme="1"/>
        <rFont val="Arial"/>
        <family val="2"/>
        <charset val="204"/>
      </rPr>
      <t xml:space="preserve"> </t>
    </r>
  </si>
  <si>
    <r>
      <t xml:space="preserve">Работа содержит </t>
    </r>
    <r>
      <rPr>
        <b/>
        <sz val="12"/>
        <color theme="1"/>
        <rFont val="Arial"/>
        <family val="2"/>
        <charset val="204"/>
      </rPr>
      <t>достаточно полную</t>
    </r>
    <r>
      <rPr>
        <sz val="12"/>
        <color theme="1"/>
        <rFont val="Arial"/>
        <family val="2"/>
        <charset val="204"/>
      </rPr>
      <t xml:space="preserve"> информацию из </t>
    </r>
    <r>
      <rPr>
        <b/>
        <sz val="12"/>
        <color theme="1"/>
        <rFont val="Arial"/>
        <family val="2"/>
        <charset val="204"/>
      </rPr>
      <t xml:space="preserve">разнообразных </t>
    </r>
    <r>
      <rPr>
        <sz val="12"/>
        <color theme="1"/>
        <rFont val="Arial"/>
        <family val="2"/>
        <charset val="204"/>
      </rPr>
      <t xml:space="preserve">источников </t>
    </r>
  </si>
  <si>
    <r>
      <t xml:space="preserve">Актуальность темы проекта  и ее значимость для ученика обозначены фрагментарно </t>
    </r>
    <r>
      <rPr>
        <b/>
        <sz val="12"/>
        <color theme="1"/>
        <rFont val="Arial"/>
        <family val="2"/>
        <charset val="204"/>
      </rPr>
      <t>на уровне утверждений</t>
    </r>
  </si>
  <si>
    <r>
      <t xml:space="preserve">Актуальность темы проекта  и ее значимость для ученика обозначены на уровне утверждений,  </t>
    </r>
    <r>
      <rPr>
        <b/>
        <sz val="12"/>
        <color theme="1"/>
        <rFont val="Arial"/>
        <family val="2"/>
        <charset val="204"/>
      </rPr>
      <t>приведены основания</t>
    </r>
  </si>
  <si>
    <r>
      <t xml:space="preserve">Работа </t>
    </r>
    <r>
      <rPr>
        <b/>
        <sz val="12"/>
        <color theme="1"/>
        <rFont val="Arial"/>
        <family val="2"/>
        <charset val="204"/>
      </rPr>
      <t>шаблонная.</t>
    </r>
    <r>
      <rPr>
        <sz val="12"/>
        <color theme="1"/>
        <rFont val="Arial"/>
        <family val="2"/>
        <charset val="204"/>
      </rPr>
      <t xml:space="preserve"> Автор проявил </t>
    </r>
    <r>
      <rPr>
        <b/>
        <sz val="12"/>
        <color theme="1"/>
        <rFont val="Arial"/>
        <family val="2"/>
        <charset val="204"/>
      </rPr>
      <t>незначительный интерес</t>
    </r>
    <r>
      <rPr>
        <sz val="12"/>
        <color theme="1"/>
        <rFont val="Arial"/>
        <family val="2"/>
        <charset val="204"/>
      </rPr>
      <t xml:space="preserve"> к теме проекта, но не продемонстрировал самостоятельности в работе, не использовал возможности творческого подхода</t>
    </r>
  </si>
  <si>
    <r>
      <t xml:space="preserve">Работа самостоятельная, демонстрирующая </t>
    </r>
    <r>
      <rPr>
        <b/>
        <sz val="12"/>
        <color theme="1"/>
        <rFont val="Arial"/>
        <family val="2"/>
        <charset val="204"/>
      </rPr>
      <t>серьезную заинтересованность</t>
    </r>
    <r>
      <rPr>
        <sz val="12"/>
        <color theme="1"/>
        <rFont val="Arial"/>
        <family val="2"/>
        <charset val="204"/>
      </rPr>
      <t xml:space="preserve"> автора, предпринята попытка представить личный взгляд на тему проекта, применены </t>
    </r>
    <r>
      <rPr>
        <b/>
        <sz val="12"/>
        <color theme="1"/>
        <rFont val="Arial"/>
        <family val="2"/>
        <charset val="204"/>
      </rPr>
      <t>элементы творчества</t>
    </r>
  </si>
  <si>
    <r>
      <t xml:space="preserve">Работа отличается </t>
    </r>
    <r>
      <rPr>
        <b/>
        <sz val="12"/>
        <color theme="1"/>
        <rFont val="Arial"/>
        <family val="2"/>
        <charset val="204"/>
      </rPr>
      <t>творческим подходом</t>
    </r>
    <r>
      <rPr>
        <sz val="12"/>
        <color theme="1"/>
        <rFont val="Arial"/>
        <family val="2"/>
        <charset val="204"/>
      </rPr>
      <t xml:space="preserve">, собственным </t>
    </r>
    <r>
      <rPr>
        <b/>
        <sz val="12"/>
        <color theme="1"/>
        <rFont val="Arial"/>
        <family val="2"/>
        <charset val="204"/>
      </rPr>
      <t xml:space="preserve">оригинальным </t>
    </r>
    <r>
      <rPr>
        <sz val="12"/>
        <color theme="1"/>
        <rFont val="Arial"/>
        <family val="2"/>
        <charset val="204"/>
      </rPr>
      <t>отношением автора к идее проекта</t>
    </r>
  </si>
  <si>
    <r>
      <t xml:space="preserve">Проектный продукт </t>
    </r>
    <r>
      <rPr>
        <b/>
        <sz val="12"/>
        <color theme="1"/>
        <rFont val="Arial"/>
        <family val="2"/>
        <charset val="204"/>
      </rPr>
      <t>полезен после доработки, круг лиц</t>
    </r>
    <r>
      <rPr>
        <sz val="12"/>
        <color theme="1"/>
        <rFont val="Arial"/>
        <family val="2"/>
        <charset val="204"/>
      </rPr>
      <t>, которыми он может быть востребован,</t>
    </r>
    <r>
      <rPr>
        <b/>
        <sz val="12"/>
        <color theme="1"/>
        <rFont val="Arial"/>
        <family val="2"/>
        <charset val="204"/>
      </rPr>
      <t xml:space="preserve"> указан  неявно</t>
    </r>
  </si>
  <si>
    <r>
      <t xml:space="preserve">Проектный продукт </t>
    </r>
    <r>
      <rPr>
        <b/>
        <sz val="12"/>
        <color theme="1"/>
        <rFont val="Arial"/>
        <family val="2"/>
        <charset val="204"/>
      </rPr>
      <t>полезен, круг лиц</t>
    </r>
    <r>
      <rPr>
        <sz val="12"/>
        <color theme="1"/>
        <rFont val="Arial"/>
        <family val="2"/>
        <charset val="204"/>
      </rPr>
      <t xml:space="preserve">, которыми он может быть востребован </t>
    </r>
    <r>
      <rPr>
        <b/>
        <sz val="12"/>
        <color theme="1"/>
        <rFont val="Arial"/>
        <family val="2"/>
        <charset val="204"/>
      </rPr>
      <t xml:space="preserve"> указан. Названы потенциальные потребители и области использования продукта</t>
    </r>
  </si>
  <si>
    <r>
      <t xml:space="preserve">Продукт </t>
    </r>
    <r>
      <rPr>
        <b/>
        <sz val="12"/>
        <color theme="1"/>
        <rFont val="Arial"/>
        <family val="2"/>
        <charset val="204"/>
      </rPr>
      <t xml:space="preserve">полезен. Указан круг лиц, </t>
    </r>
    <r>
      <rPr>
        <sz val="12"/>
        <color theme="1"/>
        <rFont val="Arial"/>
        <family val="2"/>
        <charset val="204"/>
      </rPr>
      <t xml:space="preserve">которыми он будет востребован. Сформулированы </t>
    </r>
    <r>
      <rPr>
        <b/>
        <sz val="12"/>
        <color theme="1"/>
        <rFont val="Arial"/>
        <family val="2"/>
        <charset val="204"/>
      </rPr>
      <t>рекомендации</t>
    </r>
    <r>
      <rPr>
        <sz val="12"/>
        <color theme="1"/>
        <rFont val="Arial"/>
        <family val="2"/>
        <charset val="204"/>
      </rPr>
      <t xml:space="preserve"> по использованию полученного продукта, спланированы </t>
    </r>
    <r>
      <rPr>
        <b/>
        <sz val="12"/>
        <color theme="1"/>
        <rFont val="Arial"/>
        <family val="2"/>
        <charset val="204"/>
      </rPr>
      <t>действия по его продвижению</t>
    </r>
  </si>
  <si>
    <r>
      <t xml:space="preserve">Критерий 2.1. </t>
    </r>
    <r>
      <rPr>
        <b/>
        <sz val="12"/>
        <color theme="1"/>
        <rFont val="Arial"/>
        <family val="2"/>
        <charset val="204"/>
      </rPr>
      <t xml:space="preserve">Соответствие выбранных способов работы цели и содержанию проекта </t>
    </r>
  </si>
  <si>
    <r>
      <t>Часть</t>
    </r>
    <r>
      <rPr>
        <i/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 xml:space="preserve">используемых способов работы </t>
    </r>
    <r>
      <rPr>
        <b/>
        <sz val="12"/>
        <color theme="1"/>
        <rFont val="Arial"/>
        <family val="2"/>
        <charset val="204"/>
      </rPr>
      <t>не соответствует</t>
    </r>
    <r>
      <rPr>
        <sz val="12"/>
        <color theme="1"/>
        <rFont val="Arial"/>
        <family val="2"/>
        <charset val="204"/>
      </rPr>
      <t xml:space="preserve"> теме и цели проекта, цели могут быть до конца не достигнуты</t>
    </r>
  </si>
  <si>
    <r>
      <t xml:space="preserve">Использованные способы работы </t>
    </r>
    <r>
      <rPr>
        <b/>
        <sz val="12"/>
        <color theme="1"/>
        <rFont val="Arial"/>
        <family val="2"/>
        <charset val="204"/>
      </rPr>
      <t>соответствуют</t>
    </r>
    <r>
      <rPr>
        <sz val="12"/>
        <color theme="1"/>
        <rFont val="Arial"/>
        <family val="2"/>
        <charset val="204"/>
      </rPr>
      <t xml:space="preserve"> теме и цели проекта, но являются </t>
    </r>
    <r>
      <rPr>
        <b/>
        <sz val="12"/>
        <color theme="1"/>
        <rFont val="Arial"/>
        <family val="2"/>
        <charset val="204"/>
      </rPr>
      <t xml:space="preserve">недостаточными </t>
    </r>
  </si>
  <si>
    <r>
      <t xml:space="preserve">Способы работы </t>
    </r>
    <r>
      <rPr>
        <b/>
        <sz val="12"/>
        <color theme="1"/>
        <rFont val="Arial"/>
        <family val="2"/>
        <charset val="204"/>
      </rPr>
      <t xml:space="preserve">достаточны </t>
    </r>
    <r>
      <rPr>
        <sz val="12"/>
        <color theme="1"/>
        <rFont val="Arial"/>
        <family val="2"/>
        <charset val="204"/>
      </rPr>
      <t xml:space="preserve">и использованы </t>
    </r>
    <r>
      <rPr>
        <b/>
        <sz val="12"/>
        <color theme="1"/>
        <rFont val="Arial"/>
        <family val="2"/>
        <charset val="204"/>
      </rPr>
      <t>уместно и эффективно</t>
    </r>
    <r>
      <rPr>
        <sz val="12"/>
        <color theme="1"/>
        <rFont val="Arial"/>
        <family val="2"/>
        <charset val="204"/>
      </rPr>
      <t xml:space="preserve">, </t>
    </r>
    <r>
      <rPr>
        <b/>
        <sz val="12"/>
        <color theme="1"/>
        <rFont val="Arial"/>
        <family val="2"/>
        <charset val="204"/>
      </rPr>
      <t>цели проекта достигнуты</t>
    </r>
  </si>
  <si>
    <r>
      <t xml:space="preserve">Критерий 2.2. </t>
    </r>
    <r>
      <rPr>
        <b/>
        <sz val="12"/>
        <color theme="1"/>
        <rFont val="Arial"/>
        <family val="2"/>
        <charset val="204"/>
      </rPr>
      <t xml:space="preserve">Глубина раскрытия темы проекта </t>
    </r>
  </si>
  <si>
    <r>
      <t xml:space="preserve">Тема проекта раскрыта </t>
    </r>
    <r>
      <rPr>
        <b/>
        <sz val="12"/>
        <color theme="1"/>
        <rFont val="Arial"/>
        <family val="2"/>
        <charset val="204"/>
      </rPr>
      <t>фрагментарно</t>
    </r>
  </si>
  <si>
    <r>
      <t xml:space="preserve">Тема проекта раскрыта, автор показал знание темы в </t>
    </r>
    <r>
      <rPr>
        <b/>
        <sz val="12"/>
        <color theme="1"/>
        <rFont val="Arial"/>
        <family val="2"/>
        <charset val="204"/>
      </rPr>
      <t>рамках школьной программы</t>
    </r>
  </si>
  <si>
    <r>
      <t xml:space="preserve">Тема проекта раскрыта исчерпывающе, автор продемонстрировал </t>
    </r>
    <r>
      <rPr>
        <b/>
        <sz val="12"/>
        <color theme="1"/>
        <rFont val="Arial"/>
        <family val="2"/>
        <charset val="204"/>
      </rPr>
      <t>глубокие знания, выходящие за рамки школьной программы</t>
    </r>
  </si>
  <si>
    <r>
      <t xml:space="preserve">Критерий 2.3.  </t>
    </r>
    <r>
      <rPr>
        <b/>
        <sz val="12"/>
        <color theme="1"/>
        <rFont val="Arial"/>
        <family val="2"/>
        <charset val="204"/>
      </rPr>
      <t xml:space="preserve">Качество проектного продукта </t>
    </r>
  </si>
  <si>
    <r>
      <t xml:space="preserve">Проектный продукт </t>
    </r>
    <r>
      <rPr>
        <b/>
        <sz val="12"/>
        <color theme="1"/>
        <rFont val="Arial"/>
        <family val="2"/>
        <charset val="204"/>
      </rPr>
      <t>не соответствует большинству требований</t>
    </r>
    <r>
      <rPr>
        <sz val="12"/>
        <color theme="1"/>
        <rFont val="Arial"/>
        <family val="2"/>
        <charset val="204"/>
      </rPr>
      <t xml:space="preserve"> качества (эстетика, удобство использования, соответствие заявленным целям)</t>
    </r>
  </si>
  <si>
    <r>
      <t xml:space="preserve">Продукт </t>
    </r>
    <r>
      <rPr>
        <b/>
        <sz val="12"/>
        <color theme="1"/>
        <rFont val="Arial"/>
        <family val="2"/>
        <charset val="204"/>
      </rPr>
      <t>не полностью</t>
    </r>
    <r>
      <rPr>
        <sz val="12"/>
        <color theme="1"/>
        <rFont val="Arial"/>
        <family val="2"/>
        <charset val="204"/>
      </rPr>
      <t xml:space="preserve"> соответствует требованиям качества</t>
    </r>
  </si>
  <si>
    <r>
      <t xml:space="preserve">Продукт </t>
    </r>
    <r>
      <rPr>
        <b/>
        <sz val="12"/>
        <color theme="1"/>
        <rFont val="Arial"/>
        <family val="2"/>
        <charset val="204"/>
      </rPr>
      <t>полностью соответствует</t>
    </r>
    <r>
      <rPr>
        <sz val="12"/>
        <color theme="1"/>
        <rFont val="Arial"/>
        <family val="2"/>
        <charset val="204"/>
      </rPr>
      <t xml:space="preserve"> требованиям качества (эстетичен, удобен в использовании, соответствует заявленным целям)</t>
    </r>
  </si>
  <si>
    <r>
      <t xml:space="preserve">Критерий 2.4. </t>
    </r>
    <r>
      <rPr>
        <b/>
        <sz val="12"/>
        <color theme="1"/>
        <rFont val="Arial"/>
        <family val="2"/>
        <charset val="204"/>
      </rPr>
      <t xml:space="preserve">Использование средств наглядности, технических средств </t>
    </r>
  </si>
  <si>
    <r>
      <t xml:space="preserve">Критерий 3.1. </t>
    </r>
    <r>
      <rPr>
        <b/>
        <sz val="12"/>
        <color theme="1"/>
        <rFont val="Arial"/>
        <family val="2"/>
        <charset val="204"/>
      </rPr>
      <t xml:space="preserve">Соответствие требованиям оформления письменной части </t>
    </r>
  </si>
  <si>
    <r>
      <t xml:space="preserve">Письменная часть работы оформлена с опорой на </t>
    </r>
    <r>
      <rPr>
        <b/>
        <sz val="12"/>
        <color theme="1"/>
        <rFont val="Arial"/>
        <family val="2"/>
        <charset val="204"/>
      </rPr>
      <t>установленные правилами</t>
    </r>
    <r>
      <rPr>
        <sz val="12"/>
        <color theme="1"/>
        <rFont val="Arial"/>
        <family val="2"/>
        <charset val="204"/>
      </rPr>
      <t xml:space="preserve"> порядок и четкую структуру, допущены незначительные ошибки в оформлении</t>
    </r>
  </si>
  <si>
    <r>
      <t xml:space="preserve">Работа отличается четким и грамотным оформлением </t>
    </r>
    <r>
      <rPr>
        <b/>
        <sz val="12"/>
        <color theme="1"/>
        <rFont val="Arial"/>
        <family val="2"/>
        <charset val="204"/>
      </rPr>
      <t>в точном соответствии с установленными правилами</t>
    </r>
  </si>
  <si>
    <r>
      <t xml:space="preserve">Критерий 3.2. </t>
    </r>
    <r>
      <rPr>
        <b/>
        <sz val="12"/>
        <color theme="1"/>
        <rFont val="Arial"/>
        <family val="2"/>
        <charset val="204"/>
      </rPr>
      <t xml:space="preserve"> Постановка цели, планирование путей ее достижения </t>
    </r>
  </si>
  <si>
    <r>
      <t xml:space="preserve">Цель сформулирована, </t>
    </r>
    <r>
      <rPr>
        <b/>
        <sz val="12"/>
        <color theme="1"/>
        <rFont val="Arial"/>
        <family val="2"/>
        <charset val="204"/>
      </rPr>
      <t>обоснована</t>
    </r>
    <r>
      <rPr>
        <sz val="12"/>
        <color theme="1"/>
        <rFont val="Arial"/>
        <family val="2"/>
        <charset val="204"/>
      </rPr>
      <t xml:space="preserve">, планирование деятельности </t>
    </r>
    <r>
      <rPr>
        <b/>
        <sz val="12"/>
        <color theme="1"/>
        <rFont val="Arial"/>
        <family val="2"/>
        <charset val="204"/>
      </rPr>
      <t>соотносится с собственным жизненным опытом</t>
    </r>
    <r>
      <rPr>
        <sz val="12"/>
        <color theme="1"/>
        <rFont val="Arial"/>
        <family val="2"/>
        <charset val="204"/>
      </rPr>
      <t xml:space="preserve">, задачи реализуются </t>
    </r>
    <r>
      <rPr>
        <b/>
        <sz val="12"/>
        <color theme="1"/>
        <rFont val="Arial"/>
        <family val="2"/>
        <charset val="204"/>
      </rPr>
      <t>последовательно</t>
    </r>
  </si>
  <si>
    <r>
      <t xml:space="preserve">Цель сформулирована, </t>
    </r>
    <r>
      <rPr>
        <b/>
        <sz val="12"/>
        <color theme="1"/>
        <rFont val="Arial"/>
        <family val="2"/>
        <charset val="204"/>
      </rPr>
      <t>четко обоснована</t>
    </r>
    <r>
      <rPr>
        <sz val="12"/>
        <color theme="1"/>
        <rFont val="Arial"/>
        <family val="2"/>
        <charset val="204"/>
      </rPr>
      <t xml:space="preserve">, дан </t>
    </r>
    <r>
      <rPr>
        <b/>
        <sz val="12"/>
        <color theme="1"/>
        <rFont val="Arial"/>
        <family val="2"/>
        <charset val="204"/>
      </rPr>
      <t>подробный план</t>
    </r>
    <r>
      <rPr>
        <sz val="12"/>
        <color theme="1"/>
        <rFont val="Arial"/>
        <family val="2"/>
        <charset val="204"/>
      </rPr>
      <t xml:space="preserve"> ее достижения, самостоятельно осуществляет </t>
    </r>
    <r>
      <rPr>
        <b/>
        <sz val="12"/>
        <color theme="1"/>
        <rFont val="Arial"/>
        <family val="2"/>
        <charset val="204"/>
      </rPr>
      <t>контроль и коррекцию</t>
    </r>
    <r>
      <rPr>
        <sz val="12"/>
        <color theme="1"/>
        <rFont val="Arial"/>
        <family val="2"/>
        <charset val="204"/>
      </rPr>
      <t xml:space="preserve"> деятельности</t>
    </r>
  </si>
  <si>
    <r>
      <t xml:space="preserve">Критерий 3.3. </t>
    </r>
    <r>
      <rPr>
        <b/>
        <sz val="12"/>
        <color theme="1"/>
        <rFont val="Arial"/>
        <family val="2"/>
        <charset val="204"/>
      </rPr>
      <t xml:space="preserve">Сценарий защиты (логика изложения), грамотное построение доклада </t>
    </r>
  </si>
  <si>
    <r>
      <t xml:space="preserve">Тема и содержание проекта  раскрыты </t>
    </r>
    <r>
      <rPr>
        <b/>
        <sz val="12"/>
        <color theme="1"/>
        <rFont val="Arial"/>
        <family val="2"/>
        <charset val="204"/>
      </rPr>
      <t xml:space="preserve">фрагментарно, дано сравнение </t>
    </r>
    <r>
      <rPr>
        <sz val="12"/>
        <color theme="1"/>
        <rFont val="Arial"/>
        <family val="2"/>
        <charset val="204"/>
      </rPr>
      <t>ожидаемого и полученного результатов</t>
    </r>
  </si>
  <si>
    <r>
      <t xml:space="preserve">Тема и содержание проекта раскрыты, представлен </t>
    </r>
    <r>
      <rPr>
        <b/>
        <sz val="12"/>
        <color theme="1"/>
        <rFont val="Arial"/>
        <family val="2"/>
        <charset val="204"/>
      </rPr>
      <t>развернутый обзор</t>
    </r>
    <r>
      <rPr>
        <sz val="12"/>
        <color theme="1"/>
        <rFont val="Arial"/>
        <family val="2"/>
        <charset val="204"/>
      </rPr>
      <t xml:space="preserve"> работы по достижению целей, заявленных в проекте</t>
    </r>
  </si>
  <si>
    <r>
      <t xml:space="preserve">Тема и содержание проекта раскрыты. Представлен </t>
    </r>
    <r>
      <rPr>
        <b/>
        <sz val="12"/>
        <color theme="1"/>
        <rFont val="Arial"/>
        <family val="2"/>
        <charset val="204"/>
      </rPr>
      <t>анализ</t>
    </r>
    <r>
      <rPr>
        <sz val="12"/>
        <color theme="1"/>
        <rFont val="Arial"/>
        <family val="2"/>
        <charset val="204"/>
      </rPr>
      <t xml:space="preserve"> ситуаций, складывавшихся в ходе работы, сделаны необходимые выводы, намечены перспективы работы</t>
    </r>
  </si>
  <si>
    <r>
      <t xml:space="preserve">Критерий 4.1. </t>
    </r>
    <r>
      <rPr>
        <b/>
        <sz val="12"/>
        <color theme="1"/>
        <rFont val="Arial"/>
        <family val="2"/>
        <charset val="204"/>
      </rPr>
      <t xml:space="preserve">Четкость и точность, убедительность и лаконичность </t>
    </r>
  </si>
  <si>
    <r>
      <t xml:space="preserve">Критерий 4.2. </t>
    </r>
    <r>
      <rPr>
        <b/>
        <sz val="12"/>
        <color theme="1"/>
        <rFont val="Arial"/>
        <family val="2"/>
        <charset val="204"/>
      </rPr>
      <t xml:space="preserve">Умение отвечать на вопросы, умение защищать свою точку зрения </t>
    </r>
  </si>
  <si>
    <t>Способность к самостоятельному приобретению знаний и решению проблем</t>
  </si>
  <si>
    <t>Сформированность предметных знаний и способов действий</t>
  </si>
  <si>
    <t>Сформированность регулятивных действий</t>
  </si>
  <si>
    <t>Сформированность коммуникативных действий</t>
  </si>
  <si>
    <t>сумма по критерию</t>
  </si>
  <si>
    <t>низкий</t>
  </si>
  <si>
    <t>средний</t>
  </si>
  <si>
    <t>высокий</t>
  </si>
  <si>
    <t>Вывод об уровне сформированности навыков проектной деятельности</t>
  </si>
  <si>
    <t>Дата:</t>
  </si>
  <si>
    <t>Ученик:</t>
  </si>
  <si>
    <t>Класс:</t>
  </si>
  <si>
    <t>Тема:</t>
  </si>
  <si>
    <t>Уровень</t>
  </si>
  <si>
    <t>Критерии</t>
  </si>
  <si>
    <t>Перейдите на второй лист "Критерии оценки проекта".  Оцените проект учащегося по критериям. Отметьте знаком "v" показатель критерия. Вы можете отметить только один показатель.</t>
  </si>
  <si>
    <t>Отметьте знаком плюс "v" только один показатель!</t>
  </si>
  <si>
    <t>Отметка о соответствии</t>
  </si>
  <si>
    <t>предварительная экспертиза</t>
  </si>
  <si>
    <t>очная защита</t>
  </si>
  <si>
    <t xml:space="preserve">Отметка </t>
  </si>
  <si>
    <t>оценка</t>
  </si>
  <si>
    <t>сумма баллов</t>
  </si>
  <si>
    <t>Эксперт</t>
  </si>
  <si>
    <t>Перейдите на третий лист "Отчет". Отчет формируется автоматически. Распечатайте или сохраните отчет в формате pdf в электронном виде.</t>
  </si>
  <si>
    <r>
      <t xml:space="preserve">Критерий 1.2. </t>
    </r>
    <r>
      <rPr>
        <b/>
        <sz val="12"/>
        <color theme="1"/>
        <rFont val="Arial"/>
        <family val="2"/>
        <charset val="204"/>
      </rPr>
      <t xml:space="preserve">Актуальность и значимость темы проекта </t>
    </r>
  </si>
  <si>
    <r>
      <t xml:space="preserve">Письменная часть работы </t>
    </r>
    <r>
      <rPr>
        <b/>
        <sz val="12"/>
        <color theme="1"/>
        <rFont val="Arial"/>
        <family val="2"/>
        <charset val="204"/>
      </rPr>
      <t>не соответствует</t>
    </r>
    <r>
      <rPr>
        <sz val="12"/>
        <color theme="1"/>
        <rFont val="Arial"/>
        <family val="2"/>
        <charset val="204"/>
      </rPr>
      <t xml:space="preserve"> требованиям.</t>
    </r>
  </si>
  <si>
    <r>
      <t xml:space="preserve">Критерий 3.4. </t>
    </r>
    <r>
      <rPr>
        <b/>
        <sz val="12"/>
        <color theme="1"/>
        <rFont val="Arial"/>
        <family val="2"/>
        <charset val="204"/>
      </rPr>
      <t>Соблюдение регламента защиты (не более 5–7 мин.)</t>
    </r>
  </si>
  <si>
    <r>
      <t xml:space="preserve">Изложение материала </t>
    </r>
    <r>
      <rPr>
        <b/>
        <sz val="12"/>
        <color theme="1"/>
        <rFont val="Arial"/>
        <family val="2"/>
        <charset val="204"/>
      </rPr>
      <t>значительно</t>
    </r>
    <r>
      <rPr>
        <sz val="12"/>
        <color theme="1"/>
        <rFont val="Arial"/>
        <family val="2"/>
        <charset val="204"/>
      </rPr>
      <t xml:space="preserve"> превышает отведенный лимит времени.</t>
    </r>
  </si>
  <si>
    <r>
      <t xml:space="preserve">Изложение материала </t>
    </r>
    <r>
      <rPr>
        <b/>
        <sz val="12"/>
        <color theme="1"/>
        <rFont val="Arial"/>
        <family val="2"/>
        <charset val="204"/>
      </rPr>
      <t>незначительно</t>
    </r>
    <r>
      <rPr>
        <sz val="12"/>
        <color theme="1"/>
        <rFont val="Arial"/>
        <family val="2"/>
        <charset val="204"/>
      </rPr>
      <t xml:space="preserve"> превышает отведенный лимит времени.</t>
    </r>
  </si>
  <si>
    <r>
      <t xml:space="preserve">Автору удалось </t>
    </r>
    <r>
      <rPr>
        <b/>
        <sz val="12"/>
        <color theme="1"/>
        <rFont val="Arial"/>
        <family val="2"/>
        <charset val="204"/>
      </rPr>
      <t xml:space="preserve"> уложиться в регламент.</t>
    </r>
  </si>
  <si>
    <r>
      <t xml:space="preserve">Критерий 1.3. </t>
    </r>
    <r>
      <rPr>
        <b/>
        <sz val="12"/>
        <color theme="1"/>
        <rFont val="Arial"/>
        <family val="2"/>
        <charset val="204"/>
      </rPr>
      <t xml:space="preserve">Личная заинтересованность автора, творческий подход к работе  </t>
    </r>
  </si>
  <si>
    <r>
      <t xml:space="preserve">Критерий 1.4. </t>
    </r>
    <r>
      <rPr>
        <b/>
        <sz val="12"/>
        <color theme="1"/>
        <rFont val="Arial"/>
        <family val="2"/>
        <charset val="204"/>
      </rPr>
      <t xml:space="preserve">Полезность и востребованность продукта </t>
    </r>
  </si>
  <si>
    <t xml:space="preserve">ФИО эксперта(ов), должность </t>
  </si>
  <si>
    <t xml:space="preserve">Поиск, отбор и адекватное использование информации </t>
  </si>
  <si>
    <t xml:space="preserve">Актуальность и значимость темы проекта </t>
  </si>
  <si>
    <t xml:space="preserve">Личная заинтересованность автора, творческий подход к работе  </t>
  </si>
  <si>
    <t xml:space="preserve">Полезность и востребованность продукта </t>
  </si>
  <si>
    <t xml:space="preserve">Соответствие выбранных способов работы цели и содержанию проекта </t>
  </si>
  <si>
    <t xml:space="preserve">Глубина раскрытия темы проекта </t>
  </si>
  <si>
    <t xml:space="preserve">Качество проектного продукта </t>
  </si>
  <si>
    <t xml:space="preserve">Использование средств наглядности, технических средств </t>
  </si>
  <si>
    <t xml:space="preserve">Соответствие требованиям оформления письменной части </t>
  </si>
  <si>
    <t xml:space="preserve">Постановка цели, планирование путей ее достижения </t>
  </si>
  <si>
    <t xml:space="preserve">Сценарий защиты (логика изложения), грамотное построение доклада </t>
  </si>
  <si>
    <t xml:space="preserve">Соблюдение регламента защиты и степень воздействия на аудиторию </t>
  </si>
  <si>
    <t xml:space="preserve">Четкость и точность, убедительность и лаконичность </t>
  </si>
  <si>
    <t xml:space="preserve">Умение отвечать на вопросы, умение защищать свою точку зрения </t>
  </si>
  <si>
    <t>1-1</t>
  </si>
  <si>
    <t>1-2</t>
  </si>
  <si>
    <t>2-1</t>
  </si>
  <si>
    <t>3-1</t>
  </si>
  <si>
    <t>4-1</t>
  </si>
  <si>
    <t>4-2</t>
  </si>
  <si>
    <t>1-3</t>
  </si>
  <si>
    <t>1-4</t>
  </si>
  <si>
    <t>2-2</t>
  </si>
  <si>
    <t>2-3</t>
  </si>
  <si>
    <t>2-4</t>
  </si>
  <si>
    <t>3-2</t>
  </si>
  <si>
    <t>3-3</t>
  </si>
  <si>
    <t>3-4</t>
  </si>
  <si>
    <t>все баллы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</si>
</sst>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4"/>
      <color rgb="FFFFC00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3" borderId="0" xfId="0" applyFill="1"/>
    <xf numFmtId="0" fontId="0" fillId="4" borderId="0" xfId="0" applyFill="1"/>
    <xf numFmtId="0" fontId="1" fillId="3" borderId="0" xfId="0" applyFont="1" applyFill="1"/>
    <xf numFmtId="0" fontId="0" fillId="5" borderId="0" xfId="0" applyFill="1"/>
    <xf numFmtId="0" fontId="0" fillId="5" borderId="1" xfId="0" applyFill="1" applyBorder="1"/>
    <xf numFmtId="0" fontId="1" fillId="3" borderId="0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justify" vertical="top" wrapText="1"/>
    </xf>
    <xf numFmtId="0" fontId="8" fillId="5" borderId="0" xfId="0" applyFont="1" applyFill="1"/>
    <xf numFmtId="0" fontId="8" fillId="0" borderId="0" xfId="0" applyFont="1"/>
    <xf numFmtId="0" fontId="9" fillId="3" borderId="0" xfId="0" applyFont="1" applyFill="1"/>
    <xf numFmtId="0" fontId="10" fillId="3" borderId="0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2" fillId="4" borderId="0" xfId="0" applyFont="1" applyFill="1"/>
    <xf numFmtId="0" fontId="0" fillId="6" borderId="0" xfId="0" applyFill="1"/>
    <xf numFmtId="0" fontId="11" fillId="6" borderId="0" xfId="0" applyFont="1" applyFill="1"/>
    <xf numFmtId="0" fontId="12" fillId="0" borderId="0" xfId="0" applyFont="1"/>
    <xf numFmtId="0" fontId="12" fillId="5" borderId="0" xfId="0" applyFont="1" applyFill="1"/>
    <xf numFmtId="0" fontId="8" fillId="6" borderId="0" xfId="0" applyFont="1" applyFill="1"/>
    <xf numFmtId="0" fontId="0" fillId="0" borderId="0" xfId="0" applyFill="1"/>
    <xf numFmtId="0" fontId="15" fillId="0" borderId="0" xfId="0" applyFont="1" applyAlignment="1">
      <alignment horizontal="right" vertical="top"/>
    </xf>
    <xf numFmtId="0" fontId="15" fillId="7" borderId="0" xfId="0" applyFont="1" applyFill="1" applyAlignment="1">
      <alignment horizontal="right" vertical="top"/>
    </xf>
    <xf numFmtId="0" fontId="16" fillId="5" borderId="0" xfId="0" applyFont="1" applyFill="1" applyAlignment="1">
      <alignment horizontal="right" vertical="top"/>
    </xf>
    <xf numFmtId="0" fontId="17" fillId="5" borderId="0" xfId="0" applyFont="1" applyFill="1"/>
    <xf numFmtId="0" fontId="17" fillId="5" borderId="6" xfId="0" applyFont="1" applyFill="1" applyBorder="1"/>
    <xf numFmtId="0" fontId="18" fillId="5" borderId="0" xfId="0" applyFont="1" applyFill="1" applyAlignment="1">
      <alignment horizontal="center"/>
    </xf>
    <xf numFmtId="0" fontId="15" fillId="5" borderId="0" xfId="0" applyFont="1" applyFill="1" applyAlignment="1">
      <alignment horizontal="right" vertical="top"/>
    </xf>
    <xf numFmtId="0" fontId="15" fillId="5" borderId="6" xfId="0" applyFont="1" applyFill="1" applyBorder="1" applyAlignment="1">
      <alignment horizontal="right" vertical="top"/>
    </xf>
    <xf numFmtId="0" fontId="0" fillId="5" borderId="6" xfId="0" applyFill="1" applyBorder="1"/>
    <xf numFmtId="0" fontId="12" fillId="0" borderId="0" xfId="0" applyFont="1" applyAlignment="1">
      <alignment horizontal="left"/>
    </xf>
    <xf numFmtId="0" fontId="0" fillId="5" borderId="1" xfId="0" applyFill="1" applyBorder="1" applyAlignment="1">
      <alignment horizontal="left"/>
    </xf>
    <xf numFmtId="0" fontId="5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15" fillId="5" borderId="0" xfId="0" applyFont="1" applyFill="1" applyBorder="1" applyAlignment="1">
      <alignment horizontal="right" vertical="top"/>
    </xf>
    <xf numFmtId="0" fontId="0" fillId="5" borderId="0" xfId="0" applyFill="1" applyBorder="1"/>
    <xf numFmtId="0" fontId="17" fillId="5" borderId="9" xfId="0" applyFont="1" applyFill="1" applyBorder="1"/>
    <xf numFmtId="49" fontId="0" fillId="5" borderId="1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horizontal="left" vertical="top" wrapText="1"/>
    </xf>
    <xf numFmtId="0" fontId="21" fillId="7" borderId="0" xfId="0" applyFont="1" applyFill="1" applyAlignment="1">
      <alignment horizontal="center" vertical="top"/>
    </xf>
    <xf numFmtId="0" fontId="21" fillId="5" borderId="0" xfId="0" applyFont="1" applyFill="1" applyAlignment="1">
      <alignment horizontal="right" vertical="top"/>
    </xf>
    <xf numFmtId="0" fontId="21" fillId="5" borderId="6" xfId="0" applyFont="1" applyFill="1" applyBorder="1" applyAlignment="1">
      <alignment horizontal="right" vertical="top"/>
    </xf>
    <xf numFmtId="0" fontId="18" fillId="5" borderId="9" xfId="0" applyFont="1" applyFill="1" applyBorder="1" applyAlignment="1">
      <alignment horizontal="right" vertical="top"/>
    </xf>
    <xf numFmtId="0" fontId="18" fillId="5" borderId="10" xfId="0" applyFont="1" applyFill="1" applyBorder="1" applyAlignment="1">
      <alignment horizontal="right" vertical="top"/>
    </xf>
    <xf numFmtId="0" fontId="17" fillId="5" borderId="10" xfId="0" applyFont="1" applyFill="1" applyBorder="1"/>
    <xf numFmtId="14" fontId="17" fillId="5" borderId="0" xfId="0" applyNumberFormat="1" applyFont="1" applyFill="1" applyAlignment="1" applyProtection="1">
      <alignment horizontal="left"/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0" fontId="17" fillId="5" borderId="6" xfId="0" applyFont="1" applyFill="1" applyBorder="1" applyAlignment="1" applyProtection="1">
      <alignment horizontal="left" vertical="top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left" vertical="center"/>
      <protection hidden="1"/>
    </xf>
    <xf numFmtId="0" fontId="17" fillId="0" borderId="10" xfId="0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Protection="1">
      <protection hidden="1"/>
    </xf>
    <xf numFmtId="0" fontId="14" fillId="5" borderId="5" xfId="0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4" fillId="11" borderId="7" xfId="0" applyFont="1" applyFill="1" applyBorder="1" applyAlignment="1" applyProtection="1">
      <alignment horizontal="right"/>
      <protection hidden="1"/>
    </xf>
    <xf numFmtId="0" fontId="20" fillId="0" borderId="7" xfId="0" applyFont="1" applyBorder="1" applyAlignment="1" applyProtection="1">
      <alignment horizontal="left"/>
      <protection hidden="1"/>
    </xf>
    <xf numFmtId="0" fontId="12" fillId="5" borderId="4" xfId="0" applyFont="1" applyFill="1" applyBorder="1" applyAlignment="1" applyProtection="1">
      <alignment vertical="top" wrapText="1"/>
      <protection hidden="1"/>
    </xf>
    <xf numFmtId="0" fontId="12" fillId="5" borderId="5" xfId="0" applyFont="1" applyFill="1" applyBorder="1" applyAlignment="1" applyProtection="1">
      <alignment horizontal="center" vertical="top" wrapText="1"/>
      <protection hidden="1"/>
    </xf>
    <xf numFmtId="0" fontId="14" fillId="11" borderId="7" xfId="0" applyFont="1" applyFill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wrapText="1"/>
      <protection hidden="1"/>
    </xf>
    <xf numFmtId="1" fontId="12" fillId="0" borderId="7" xfId="0" applyNumberFormat="1" applyFont="1" applyBorder="1" applyProtection="1"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12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49" fontId="17" fillId="0" borderId="10" xfId="0" applyNumberFormat="1" applyFont="1" applyFill="1" applyBorder="1" applyAlignment="1" applyProtection="1">
      <alignment horizontal="left" vertical="center"/>
      <protection hidden="1"/>
    </xf>
    <xf numFmtId="49" fontId="13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4" fontId="12" fillId="0" borderId="0" xfId="0" applyNumberFormat="1" applyFont="1" applyFill="1" applyBorder="1" applyProtection="1">
      <protection hidden="1"/>
    </xf>
    <xf numFmtId="0" fontId="14" fillId="11" borderId="7" xfId="0" applyFont="1" applyFill="1" applyBorder="1" applyAlignment="1" applyProtection="1">
      <alignment horizontal="left"/>
      <protection hidden="1"/>
    </xf>
    <xf numFmtId="49" fontId="12" fillId="0" borderId="0" xfId="0" applyNumberFormat="1" applyFont="1" applyFill="1" applyBorder="1" applyAlignment="1" applyProtection="1">
      <alignment horizontal="right"/>
      <protection hidden="1"/>
    </xf>
    <xf numFmtId="49" fontId="12" fillId="0" borderId="0" xfId="0" applyNumberFormat="1" applyFont="1" applyAlignment="1" applyProtection="1">
      <alignment horizontal="right"/>
      <protection hidden="1"/>
    </xf>
    <xf numFmtId="1" fontId="12" fillId="0" borderId="0" xfId="0" applyNumberFormat="1" applyFont="1" applyProtection="1">
      <protection hidden="1"/>
    </xf>
    <xf numFmtId="1" fontId="12" fillId="0" borderId="0" xfId="0" applyNumberFormat="1" applyFont="1" applyFill="1" applyBorder="1" applyAlignment="1" applyProtection="1">
      <alignment horizontal="right"/>
      <protection hidden="1"/>
    </xf>
    <xf numFmtId="1" fontId="12" fillId="0" borderId="0" xfId="0" applyNumberFormat="1" applyFont="1" applyAlignment="1" applyProtection="1">
      <alignment horizontal="right"/>
      <protection hidden="1"/>
    </xf>
    <xf numFmtId="0" fontId="0" fillId="10" borderId="8" xfId="0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textRotation="90"/>
    </xf>
    <xf numFmtId="0" fontId="0" fillId="10" borderId="0" xfId="0" applyFill="1" applyBorder="1" applyAlignment="1">
      <alignment horizontal="center" vertical="center" textRotation="90"/>
    </xf>
    <xf numFmtId="0" fontId="19" fillId="0" borderId="7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 wrapText="1"/>
    </xf>
    <xf numFmtId="0" fontId="14" fillId="5" borderId="2" xfId="0" applyFont="1" applyFill="1" applyBorder="1" applyAlignment="1" applyProtection="1">
      <alignment horizontal="center" vertical="center" wrapText="1"/>
      <protection hidden="1"/>
    </xf>
    <xf numFmtId="0" fontId="14" fillId="5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Лист4!$G$6</c:f>
              <c:strCache>
                <c:ptCount val="1"/>
                <c:pt idx="0">
                  <c:v>низкий</c:v>
                </c:pt>
              </c:strCache>
            </c:strRef>
          </c:tx>
          <c:cat>
            <c:strRef>
              <c:f>Лист4!$F$7:$F$10</c:f>
              <c:strCache>
                <c:ptCount val="4"/>
                <c:pt idx="0">
                  <c:v>Способность к самостоятельному приобретению знаний и решению проблем</c:v>
                </c:pt>
                <c:pt idx="1">
                  <c:v>Сформированность предметных знаний и способов действий</c:v>
                </c:pt>
                <c:pt idx="2">
                  <c:v>Сформированность регулятивных действий</c:v>
                </c:pt>
                <c:pt idx="3">
                  <c:v>Сформированность коммуникативных действий</c:v>
                </c:pt>
              </c:strCache>
            </c:strRef>
          </c:cat>
          <c:val>
            <c:numRef>
              <c:f>Лист4!$G$7:$G$10</c:f>
              <c:numCache>
                <c:formatCode>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Лист4!$H$6</c:f>
              <c:strCache>
                <c:ptCount val="1"/>
                <c:pt idx="0">
                  <c:v>средний</c:v>
                </c:pt>
              </c:strCache>
            </c:strRef>
          </c:tx>
          <c:cat>
            <c:strRef>
              <c:f>Лист4!$F$7:$F$10</c:f>
              <c:strCache>
                <c:ptCount val="4"/>
                <c:pt idx="0">
                  <c:v>Способность к самостоятельному приобретению знаний и решению проблем</c:v>
                </c:pt>
                <c:pt idx="1">
                  <c:v>Сформированность предметных знаний и способов действий</c:v>
                </c:pt>
                <c:pt idx="2">
                  <c:v>Сформированность регулятивных действий</c:v>
                </c:pt>
                <c:pt idx="3">
                  <c:v>Сформированность коммуникативных действий</c:v>
                </c:pt>
              </c:strCache>
            </c:strRef>
          </c:cat>
          <c:val>
            <c:numRef>
              <c:f>Лист4!$H$7:$H$10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Лист4!$I$6</c:f>
              <c:strCache>
                <c:ptCount val="1"/>
                <c:pt idx="0">
                  <c:v>высокий</c:v>
                </c:pt>
              </c:strCache>
            </c:strRef>
          </c:tx>
          <c:cat>
            <c:strRef>
              <c:f>Лист4!$F$7:$F$10</c:f>
              <c:strCache>
                <c:ptCount val="4"/>
                <c:pt idx="0">
                  <c:v>Способность к самостоятельному приобретению знаний и решению проблем</c:v>
                </c:pt>
                <c:pt idx="1">
                  <c:v>Сформированность предметных знаний и способов действий</c:v>
                </c:pt>
                <c:pt idx="2">
                  <c:v>Сформированность регулятивных действий</c:v>
                </c:pt>
                <c:pt idx="3">
                  <c:v>Сформированность коммуникативных действий</c:v>
                </c:pt>
              </c:strCache>
            </c:strRef>
          </c:cat>
          <c:val>
            <c:numRef>
              <c:f>Лист4!$I$7:$I$10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7991808"/>
        <c:axId val="127993344"/>
      </c:barChart>
      <c:catAx>
        <c:axId val="127991808"/>
        <c:scaling>
          <c:orientation val="minMax"/>
        </c:scaling>
        <c:axPos val="b"/>
        <c:tickLblPos val="nextTo"/>
        <c:crossAx val="127993344"/>
        <c:crosses val="autoZero"/>
        <c:auto val="1"/>
        <c:lblAlgn val="ctr"/>
        <c:lblOffset val="100"/>
      </c:catAx>
      <c:valAx>
        <c:axId val="127993344"/>
        <c:scaling>
          <c:orientation val="minMax"/>
        </c:scaling>
        <c:delete val="1"/>
        <c:axPos val="l"/>
        <c:numFmt formatCode="0" sourceLinked="1"/>
        <c:tickLblPos val="none"/>
        <c:crossAx val="127991808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76199</xdr:rowOff>
    </xdr:from>
    <xdr:to>
      <xdr:col>2</xdr:col>
      <xdr:colOff>683558</xdr:colOff>
      <xdr:row>34</xdr:row>
      <xdr:rowOff>142874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F256"/>
  <sheetViews>
    <sheetView windowProtection="1" tabSelected="1" zoomScale="130" zoomScaleNormal="130" workbookViewId="0">
      <selection activeCell="B8" sqref="B8"/>
    </sheetView>
  </sheetViews>
  <sheetFormatPr defaultRowHeight="15"/>
  <cols>
    <col min="1" max="1" width="4" customWidth="1"/>
    <col min="2" max="2" width="77.42578125" customWidth="1"/>
    <col min="3" max="3" width="4.5703125" customWidth="1"/>
  </cols>
  <sheetData>
    <row r="1" spans="1:5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1" customFormat="1" ht="18.75">
      <c r="A2" s="3"/>
      <c r="B2" s="15" t="s">
        <v>16</v>
      </c>
      <c r="C2" s="3"/>
      <c r="D2" s="3"/>
      <c r="E2" s="3"/>
      <c r="F2" s="3"/>
    </row>
    <row r="3" spans="1:58" s="1" customFormat="1">
      <c r="A3" s="16" t="s">
        <v>18</v>
      </c>
      <c r="B3" s="17" t="s">
        <v>17</v>
      </c>
      <c r="C3" s="6"/>
      <c r="D3" s="3"/>
      <c r="E3" s="3"/>
      <c r="F3" s="3"/>
    </row>
    <row r="4" spans="1:58" s="1" customFormat="1" ht="44.25" customHeight="1">
      <c r="A4" s="16" t="s">
        <v>19</v>
      </c>
      <c r="B4" s="18" t="s">
        <v>76</v>
      </c>
      <c r="C4" s="6"/>
      <c r="D4" s="3"/>
      <c r="E4" s="3"/>
      <c r="F4" s="3"/>
    </row>
    <row r="5" spans="1:58" s="1" customFormat="1" ht="45" customHeight="1">
      <c r="A5" s="16" t="s">
        <v>20</v>
      </c>
      <c r="B5" s="18" t="s">
        <v>85</v>
      </c>
      <c r="C5" s="6"/>
      <c r="D5" s="3"/>
      <c r="E5" s="3"/>
      <c r="F5" s="3"/>
    </row>
    <row r="6" spans="1:5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5.75" thickBot="1">
      <c r="A7" s="2"/>
      <c r="B7" s="19" t="s">
        <v>21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5.75" thickBot="1">
      <c r="A8" s="2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5.75" thickBot="1">
      <c r="A9" s="2"/>
      <c r="B9" s="19" t="s">
        <v>22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5.75" thickBot="1">
      <c r="A10" s="2"/>
      <c r="B10" s="3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5.75" thickBot="1">
      <c r="A11" s="2"/>
      <c r="B11" s="19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66" customHeight="1" thickBot="1">
      <c r="A12" s="2"/>
      <c r="B12" s="4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5.75" thickBot="1">
      <c r="A13" s="2"/>
      <c r="B13" s="19" t="s">
        <v>94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5.75" thickBot="1">
      <c r="A14" s="2"/>
      <c r="B14" s="4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5.75" thickBot="1">
      <c r="A15" s="2"/>
      <c r="B15" s="4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5.75" thickBot="1">
      <c r="A16" s="2"/>
      <c r="B16" s="4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S146"/>
  <sheetViews>
    <sheetView windowProtection="1" topLeftCell="A28" zoomScale="85" zoomScaleNormal="85" workbookViewId="0">
      <selection activeCell="D2" sqref="D2"/>
    </sheetView>
  </sheetViews>
  <sheetFormatPr defaultRowHeight="15"/>
  <cols>
    <col min="1" max="1" width="119.5703125" style="14" customWidth="1"/>
    <col min="2" max="2" width="17.5703125" style="14" customWidth="1"/>
    <col min="3" max="3" width="5.140625" customWidth="1"/>
    <col min="4" max="4" width="9.140625" customWidth="1"/>
  </cols>
  <sheetData>
    <row r="1" spans="1:45" ht="35.1" customHeight="1" thickBot="1">
      <c r="A1" s="86" t="s">
        <v>0</v>
      </c>
      <c r="B1" s="8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35.1" customHeight="1" thickBot="1">
      <c r="A2" s="7" t="s">
        <v>24</v>
      </c>
      <c r="B2" s="8" t="s">
        <v>78</v>
      </c>
      <c r="C2" s="88" t="s">
        <v>79</v>
      </c>
      <c r="D2" s="21" t="s">
        <v>77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ht="35.1" customHeight="1" thickBot="1">
      <c r="A3" s="9" t="s">
        <v>25</v>
      </c>
      <c r="B3" s="10"/>
      <c r="C3" s="8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ht="35.1" customHeight="1" thickBot="1">
      <c r="A4" s="9" t="s">
        <v>26</v>
      </c>
      <c r="B4" s="10"/>
      <c r="C4" s="8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ht="35.1" customHeight="1" thickBot="1">
      <c r="A5" s="9" t="s">
        <v>27</v>
      </c>
      <c r="B5" s="10"/>
      <c r="C5" s="88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ht="35.1" customHeight="1" thickBot="1">
      <c r="A6" s="7" t="s">
        <v>86</v>
      </c>
      <c r="B6" s="8" t="s">
        <v>78</v>
      </c>
      <c r="C6" s="8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35.1" customHeight="1" thickBot="1">
      <c r="A7" s="9" t="s">
        <v>28</v>
      </c>
      <c r="B7" s="10"/>
      <c r="C7" s="8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ht="35.1" customHeight="1" thickBot="1">
      <c r="A8" s="9" t="s">
        <v>29</v>
      </c>
      <c r="B8" s="10"/>
      <c r="C8" s="8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ht="35.1" customHeight="1" thickBot="1">
      <c r="A9" s="9" t="s">
        <v>2</v>
      </c>
      <c r="B9" s="10"/>
      <c r="C9" s="8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ht="35.1" customHeight="1" thickBot="1">
      <c r="A10" s="7" t="s">
        <v>92</v>
      </c>
      <c r="B10" s="8" t="s">
        <v>78</v>
      </c>
      <c r="C10" s="8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ht="35.1" customHeight="1" thickBot="1">
      <c r="A11" s="9" t="s">
        <v>30</v>
      </c>
      <c r="B11" s="10"/>
      <c r="C11" s="8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 ht="35.1" customHeight="1" thickBot="1">
      <c r="A12" s="9" t="s">
        <v>31</v>
      </c>
      <c r="B12" s="10"/>
      <c r="C12" s="8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45" ht="35.1" customHeight="1" thickBot="1">
      <c r="A13" s="9" t="s">
        <v>32</v>
      </c>
      <c r="B13" s="10"/>
      <c r="C13" s="8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45" ht="35.1" customHeight="1" thickBot="1">
      <c r="A14" s="7" t="s">
        <v>93</v>
      </c>
      <c r="B14" s="8" t="s">
        <v>78</v>
      </c>
      <c r="C14" s="8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1:45" ht="35.1" customHeight="1" thickBot="1">
      <c r="A15" s="9" t="s">
        <v>33</v>
      </c>
      <c r="B15" s="10"/>
      <c r="C15" s="8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ht="35.1" customHeight="1" thickBot="1">
      <c r="A16" s="9" t="s">
        <v>34</v>
      </c>
      <c r="B16" s="10"/>
      <c r="C16" s="8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ht="35.1" customHeight="1" thickBot="1">
      <c r="A17" s="9" t="s">
        <v>35</v>
      </c>
      <c r="B17" s="10"/>
      <c r="C17" s="8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ht="35.1" customHeight="1" thickBot="1">
      <c r="A18" s="86" t="s">
        <v>3</v>
      </c>
      <c r="B18" s="8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ht="35.1" customHeight="1" thickBot="1">
      <c r="A19" s="7" t="s">
        <v>36</v>
      </c>
      <c r="B19" s="8" t="s">
        <v>78</v>
      </c>
      <c r="C19" s="88" t="s">
        <v>79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</row>
    <row r="20" spans="1:45" ht="35.1" customHeight="1" thickBot="1">
      <c r="A20" s="11" t="s">
        <v>37</v>
      </c>
      <c r="B20" s="10"/>
      <c r="C20" s="8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ht="35.1" customHeight="1" thickBot="1">
      <c r="A21" s="9" t="s">
        <v>38</v>
      </c>
      <c r="B21" s="10"/>
      <c r="C21" s="8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ht="35.1" customHeight="1" thickBot="1">
      <c r="A22" s="9" t="s">
        <v>39</v>
      </c>
      <c r="B22" s="10"/>
      <c r="C22" s="8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ht="35.1" customHeight="1" thickBot="1">
      <c r="A23" s="7" t="s">
        <v>40</v>
      </c>
      <c r="B23" s="8" t="s">
        <v>78</v>
      </c>
      <c r="C23" s="8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ht="35.1" customHeight="1" thickBot="1">
      <c r="A24" s="9" t="s">
        <v>41</v>
      </c>
      <c r="B24" s="10"/>
      <c r="C24" s="8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ht="35.1" customHeight="1" thickBot="1">
      <c r="A25" s="9" t="s">
        <v>42</v>
      </c>
      <c r="B25" s="10"/>
      <c r="C25" s="8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ht="35.1" customHeight="1" thickBot="1">
      <c r="A26" s="9" t="s">
        <v>43</v>
      </c>
      <c r="B26" s="10"/>
      <c r="C26" s="8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ht="35.1" customHeight="1" thickBot="1">
      <c r="A27" s="7" t="s">
        <v>44</v>
      </c>
      <c r="B27" s="8" t="s">
        <v>78</v>
      </c>
      <c r="C27" s="8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ht="35.1" customHeight="1" thickBot="1">
      <c r="A28" s="9" t="s">
        <v>45</v>
      </c>
      <c r="B28" s="10"/>
      <c r="C28" s="8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ht="35.1" customHeight="1" thickBot="1">
      <c r="A29" s="9" t="s">
        <v>46</v>
      </c>
      <c r="B29" s="10"/>
      <c r="C29" s="8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ht="35.1" customHeight="1" thickBot="1">
      <c r="A30" s="9" t="s">
        <v>47</v>
      </c>
      <c r="B30" s="10"/>
      <c r="C30" s="8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ht="35.1" customHeight="1" thickBot="1">
      <c r="A31" s="7" t="s">
        <v>48</v>
      </c>
      <c r="B31" s="8" t="s">
        <v>78</v>
      </c>
      <c r="C31" s="85" t="s">
        <v>80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ht="35.1" customHeight="1" thickBot="1">
      <c r="A32" s="12" t="s">
        <v>4</v>
      </c>
      <c r="B32" s="10"/>
      <c r="C32" s="8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ht="35.1" customHeight="1" thickBot="1">
      <c r="A33" s="12" t="s">
        <v>5</v>
      </c>
      <c r="B33" s="10"/>
      <c r="C33" s="85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ht="35.1" customHeight="1" thickBot="1">
      <c r="A34" s="12" t="s">
        <v>6</v>
      </c>
      <c r="B34" s="10"/>
      <c r="C34" s="8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ht="35.1" customHeight="1" thickBot="1">
      <c r="A35" s="86" t="s">
        <v>7</v>
      </c>
      <c r="B35" s="8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ht="35.1" customHeight="1" thickBot="1">
      <c r="A36" s="7" t="s">
        <v>49</v>
      </c>
      <c r="B36" s="8" t="s">
        <v>78</v>
      </c>
      <c r="C36" s="88" t="s">
        <v>79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ht="35.1" customHeight="1" thickBot="1">
      <c r="A37" s="9" t="s">
        <v>87</v>
      </c>
      <c r="B37" s="10"/>
      <c r="C37" s="8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ht="35.1" customHeight="1" thickBot="1">
      <c r="A38" s="9" t="s">
        <v>50</v>
      </c>
      <c r="B38" s="10"/>
      <c r="C38" s="8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ht="35.1" customHeight="1" thickBot="1">
      <c r="A39" s="9" t="s">
        <v>51</v>
      </c>
      <c r="B39" s="10"/>
      <c r="C39" s="8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ht="35.1" customHeight="1" thickBot="1">
      <c r="A40" s="7" t="s">
        <v>52</v>
      </c>
      <c r="B40" s="8" t="s">
        <v>78</v>
      </c>
      <c r="C40" s="8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ht="35.1" customHeight="1" thickBot="1">
      <c r="A41" s="11" t="s">
        <v>8</v>
      </c>
      <c r="B41" s="10"/>
      <c r="C41" s="8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ht="35.1" customHeight="1" thickBot="1">
      <c r="A42" s="9" t="s">
        <v>53</v>
      </c>
      <c r="B42" s="10"/>
      <c r="C42" s="8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ht="35.1" customHeight="1" thickBot="1">
      <c r="A43" s="9" t="s">
        <v>54</v>
      </c>
      <c r="B43" s="10"/>
      <c r="C43" s="8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ht="35.1" customHeight="1" thickBot="1">
      <c r="A44" s="7" t="s">
        <v>55</v>
      </c>
      <c r="B44" s="37" t="s">
        <v>78</v>
      </c>
      <c r="C44" s="89" t="s">
        <v>80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45" ht="35.1" customHeight="1" thickBot="1">
      <c r="A45" s="12" t="s">
        <v>56</v>
      </c>
      <c r="B45" s="38"/>
      <c r="C45" s="8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5" ht="35.1" customHeight="1" thickBot="1">
      <c r="A46" s="12" t="s">
        <v>57</v>
      </c>
      <c r="B46" s="38"/>
      <c r="C46" s="8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45" ht="35.1" customHeight="1" thickBot="1">
      <c r="A47" s="12" t="s">
        <v>58</v>
      </c>
      <c r="B47" s="38"/>
      <c r="C47" s="8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45" ht="35.1" customHeight="1" thickBot="1">
      <c r="A48" s="7" t="s">
        <v>88</v>
      </c>
      <c r="B48" s="37" t="s">
        <v>78</v>
      </c>
      <c r="C48" s="8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1:45" ht="35.1" customHeight="1" thickBot="1">
      <c r="A49" s="12" t="s">
        <v>89</v>
      </c>
      <c r="B49" s="38"/>
      <c r="C49" s="8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1:45" ht="35.1" customHeight="1" thickBot="1">
      <c r="A50" s="12" t="s">
        <v>90</v>
      </c>
      <c r="B50" s="38"/>
      <c r="C50" s="8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1:45" ht="35.1" customHeight="1" thickBot="1">
      <c r="A51" s="12" t="s">
        <v>91</v>
      </c>
      <c r="B51" s="38"/>
      <c r="C51" s="8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1:45" ht="35.1" customHeight="1" thickBot="1">
      <c r="A52" s="86" t="s">
        <v>9</v>
      </c>
      <c r="B52" s="8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1:45" ht="35.1" customHeight="1" thickBot="1">
      <c r="A53" s="7" t="s">
        <v>59</v>
      </c>
      <c r="B53" s="8" t="s">
        <v>78</v>
      </c>
      <c r="C53" s="85" t="s">
        <v>80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1:45" ht="35.1" customHeight="1" thickBot="1">
      <c r="A54" s="12" t="s">
        <v>10</v>
      </c>
      <c r="B54" s="10"/>
      <c r="C54" s="8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1:45" ht="35.1" customHeight="1" thickBot="1">
      <c r="A55" s="12" t="s">
        <v>11</v>
      </c>
      <c r="B55" s="10"/>
      <c r="C55" s="8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45" ht="35.1" customHeight="1" thickBot="1">
      <c r="A56" s="12" t="s">
        <v>12</v>
      </c>
      <c r="B56" s="10"/>
      <c r="C56" s="8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1:45" ht="35.1" customHeight="1" thickBot="1">
      <c r="A57" s="7" t="s">
        <v>60</v>
      </c>
      <c r="B57" s="8" t="s">
        <v>78</v>
      </c>
      <c r="C57" s="8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1:45" ht="35.1" customHeight="1" thickBot="1">
      <c r="A58" s="12" t="s">
        <v>13</v>
      </c>
      <c r="B58" s="10"/>
      <c r="C58" s="8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1:45" ht="35.1" customHeight="1" thickBot="1">
      <c r="A59" s="12" t="s">
        <v>14</v>
      </c>
      <c r="B59" s="10"/>
      <c r="C59" s="8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1:45" ht="35.1" customHeight="1" thickBot="1">
      <c r="A60" s="12" t="s">
        <v>15</v>
      </c>
      <c r="B60" s="10"/>
      <c r="C60" s="8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1:45">
      <c r="A61" s="24"/>
      <c r="B61" s="2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1:45">
      <c r="A62" s="24"/>
      <c r="B62" s="2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1:45">
      <c r="A63" s="24"/>
      <c r="B63" s="2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1:45">
      <c r="A64" s="24"/>
      <c r="B64" s="2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1:45">
      <c r="A65" s="24"/>
      <c r="B65" s="2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1:45">
      <c r="A66" s="24"/>
      <c r="B66" s="2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1:45">
      <c r="A67" s="24"/>
      <c r="B67" s="2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</row>
    <row r="68" spans="1:45">
      <c r="A68" s="24"/>
      <c r="B68" s="2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</row>
    <row r="69" spans="1:45">
      <c r="A69" s="24"/>
      <c r="B69" s="2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</row>
    <row r="70" spans="1:45">
      <c r="A70" s="24"/>
      <c r="B70" s="2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</row>
    <row r="71" spans="1:45">
      <c r="A71" s="24"/>
      <c r="B71" s="2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</row>
    <row r="72" spans="1:45">
      <c r="A72" s="24"/>
      <c r="B72" s="2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</row>
    <row r="73" spans="1:45">
      <c r="A73" s="24"/>
      <c r="B73" s="2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</row>
    <row r="74" spans="1:45">
      <c r="A74" s="24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</row>
    <row r="75" spans="1:45">
      <c r="A75" s="24"/>
      <c r="B75" s="2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</row>
    <row r="76" spans="1:45">
      <c r="A76" s="24"/>
      <c r="B76" s="2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</row>
    <row r="77" spans="1:45">
      <c r="A77" s="24"/>
      <c r="B77" s="2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</row>
    <row r="78" spans="1:45">
      <c r="A78" s="24"/>
      <c r="B78" s="2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</row>
    <row r="79" spans="1:45">
      <c r="A79" s="24"/>
      <c r="B79" s="2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1:45">
      <c r="A80" s="24"/>
      <c r="B80" s="2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45">
      <c r="A81" s="24"/>
      <c r="B81" s="2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45">
      <c r="A82" s="24"/>
      <c r="B82" s="2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</row>
    <row r="83" spans="1:45">
      <c r="A83" s="24"/>
      <c r="B83" s="2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45">
      <c r="A84" s="24"/>
      <c r="B84" s="2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45">
      <c r="A85" s="24"/>
      <c r="B85" s="2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</row>
    <row r="86" spans="1:45">
      <c r="A86" s="24"/>
      <c r="B86" s="2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1:45">
      <c r="A87" s="24"/>
      <c r="B87" s="2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</row>
    <row r="88" spans="1:45">
      <c r="A88" s="24"/>
      <c r="B88" s="2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1:45">
      <c r="A89" s="24"/>
      <c r="B89" s="2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</row>
    <row r="90" spans="1:45">
      <c r="A90" s="24"/>
      <c r="B90" s="2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</row>
    <row r="91" spans="1:45">
      <c r="A91" s="24"/>
      <c r="B91" s="24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</row>
    <row r="92" spans="1:45">
      <c r="A92" s="24"/>
      <c r="B92" s="2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</row>
    <row r="93" spans="1:45">
      <c r="A93" s="13"/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5">
      <c r="A94" s="13"/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5">
      <c r="A95" s="13"/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5">
      <c r="A96" s="13"/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>
      <c r="A97" s="13"/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>
      <c r="A98" s="13"/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>
      <c r="A99" s="13"/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>
      <c r="A100" s="13"/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>
      <c r="A101" s="13"/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>
      <c r="A102" s="13"/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>
      <c r="A103" s="13"/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>
      <c r="A104" s="13"/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>
      <c r="A105" s="13"/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>
      <c r="A106" s="13"/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>
      <c r="A107" s="13"/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>
      <c r="A108" s="13"/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>
      <c r="A109" s="13"/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>
      <c r="A110" s="13"/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>
      <c r="A111" s="13"/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>
      <c r="A112" s="13"/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>
      <c r="A113" s="13"/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>
      <c r="A114" s="13"/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>
      <c r="A115" s="13"/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>
      <c r="A116" s="13"/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>
      <c r="A117" s="13"/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>
      <c r="A118" s="13"/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>
      <c r="A119" s="13"/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>
      <c r="A120" s="13"/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>
      <c r="A121" s="13"/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>
      <c r="A122" s="13"/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>
      <c r="A123" s="13"/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>
      <c r="A124" s="13"/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>
      <c r="A125" s="13"/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>
      <c r="A126" s="13"/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>
      <c r="A127" s="13"/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>
      <c r="A128" s="13"/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>
      <c r="A129" s="13"/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>
      <c r="A130" s="13"/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>
      <c r="A131" s="13"/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>
      <c r="A132" s="13"/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>
      <c r="A133" s="13"/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>
      <c r="A134" s="13"/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>
      <c r="A135" s="13"/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>
      <c r="A136" s="13"/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>
      <c r="A137" s="13"/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>
      <c r="A138" s="13"/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>
      <c r="A139" s="13"/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>
      <c r="A140" s="13"/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>
      <c r="A141" s="13"/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>
      <c r="A142" s="13"/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>
      <c r="A143" s="13"/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>
      <c r="A144" s="13"/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>
      <c r="A145" s="13"/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>
      <c r="A146" s="13"/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</sheetData>
  <mergeCells count="10">
    <mergeCell ref="C53:C60"/>
    <mergeCell ref="A1:B1"/>
    <mergeCell ref="A18:B18"/>
    <mergeCell ref="A35:B35"/>
    <mergeCell ref="A52:B52"/>
    <mergeCell ref="C2:C17"/>
    <mergeCell ref="C19:C30"/>
    <mergeCell ref="C36:C43"/>
    <mergeCell ref="C31:C34"/>
    <mergeCell ref="C44:C5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45"/>
  <sheetViews>
    <sheetView windowProtection="1" topLeftCell="A13" zoomScale="85" zoomScaleNormal="85" zoomScalePageLayoutView="115" workbookViewId="0">
      <selection activeCell="B36" sqref="B36"/>
    </sheetView>
  </sheetViews>
  <sheetFormatPr defaultRowHeight="15"/>
  <cols>
    <col min="1" max="1" width="17.5703125" style="26" customWidth="1"/>
    <col min="2" max="2" width="57.5703125" customWidth="1"/>
    <col min="3" max="3" width="10.28515625" bestFit="1" customWidth="1"/>
  </cols>
  <sheetData>
    <row r="1" spans="1:7">
      <c r="A1" s="45" t="s">
        <v>70</v>
      </c>
      <c r="B1" s="50">
        <f ca="1">TODAY()</f>
        <v>44151</v>
      </c>
      <c r="C1" s="29"/>
      <c r="D1" s="4"/>
      <c r="E1" s="25"/>
      <c r="F1" s="25"/>
      <c r="G1" s="25"/>
    </row>
    <row r="2" spans="1:7">
      <c r="A2" s="45" t="s">
        <v>71</v>
      </c>
      <c r="B2" s="51">
        <f>'Начало работы'!B8</f>
        <v>0</v>
      </c>
      <c r="C2" s="29"/>
      <c r="D2" s="4"/>
      <c r="E2" s="25"/>
      <c r="F2" s="25"/>
      <c r="G2" s="25"/>
    </row>
    <row r="3" spans="1:7">
      <c r="A3" s="45" t="s">
        <v>72</v>
      </c>
      <c r="B3" s="51">
        <f>'Начало работы'!B10</f>
        <v>0</v>
      </c>
      <c r="C3" s="29"/>
      <c r="D3" s="4"/>
      <c r="E3" s="25"/>
      <c r="F3" s="25"/>
      <c r="G3" s="25"/>
    </row>
    <row r="4" spans="1:7" ht="50.25" customHeight="1" thickBot="1">
      <c r="A4" s="46" t="s">
        <v>73</v>
      </c>
      <c r="B4" s="52">
        <f>'Начало работы'!B12</f>
        <v>0</v>
      </c>
      <c r="C4" s="30"/>
      <c r="D4" s="4"/>
      <c r="E4" s="25"/>
      <c r="F4" s="25"/>
      <c r="G4" s="25"/>
    </row>
    <row r="5" spans="1:7">
      <c r="A5" s="28"/>
      <c r="B5" s="29"/>
      <c r="C5" s="29"/>
      <c r="D5" s="4"/>
      <c r="E5" s="25"/>
      <c r="F5" s="25"/>
      <c r="G5" s="25"/>
    </row>
    <row r="6" spans="1:7" ht="15.75">
      <c r="A6" s="28"/>
      <c r="B6" s="31" t="s">
        <v>69</v>
      </c>
      <c r="C6" s="29"/>
      <c r="D6" s="4"/>
      <c r="E6" s="25"/>
      <c r="F6" s="25"/>
      <c r="G6" s="25"/>
    </row>
    <row r="7" spans="1:7">
      <c r="A7" s="27"/>
      <c r="B7" s="44" t="s">
        <v>75</v>
      </c>
      <c r="C7" s="44" t="s">
        <v>74</v>
      </c>
      <c r="D7" s="4"/>
      <c r="E7" s="25"/>
      <c r="F7" s="25"/>
      <c r="G7" s="25"/>
    </row>
    <row r="8" spans="1:7">
      <c r="A8" s="90" t="s">
        <v>95</v>
      </c>
      <c r="B8" s="90"/>
      <c r="C8" s="53" t="str">
        <f>IF(Лист4!E13=3,"высокий",IF(Лист4!E13=2,"средний","низкий"))</f>
        <v>низкий</v>
      </c>
      <c r="D8" s="4"/>
      <c r="E8" s="25"/>
      <c r="F8" s="25"/>
      <c r="G8" s="25"/>
    </row>
    <row r="9" spans="1:7">
      <c r="A9" s="90" t="s">
        <v>96</v>
      </c>
      <c r="B9" s="90"/>
      <c r="C9" s="53" t="str">
        <f>IF(Лист4!E14=3,"высокий",IF(Лист4!E14=2,"средний","низкий"))</f>
        <v>низкий</v>
      </c>
      <c r="D9" s="4"/>
      <c r="E9" s="25"/>
      <c r="F9" s="25"/>
      <c r="G9" s="25"/>
    </row>
    <row r="10" spans="1:7">
      <c r="A10" s="90" t="s">
        <v>97</v>
      </c>
      <c r="B10" s="90"/>
      <c r="C10" s="53" t="str">
        <f>IF(Лист4!E15=3,"высокий",IF(Лист4!E15=2,"средний","низкий"))</f>
        <v>низкий</v>
      </c>
      <c r="D10" s="4"/>
      <c r="E10" s="25"/>
      <c r="F10" s="25"/>
      <c r="G10" s="25"/>
    </row>
    <row r="11" spans="1:7">
      <c r="A11" s="90" t="s">
        <v>98</v>
      </c>
      <c r="B11" s="90"/>
      <c r="C11" s="53" t="str">
        <f>IF(Лист4!E16=3,"высокий",IF(Лист4!E16=2,"средний","низкий"))</f>
        <v>низкий</v>
      </c>
      <c r="D11" s="4"/>
      <c r="E11" s="25"/>
      <c r="F11" s="25"/>
      <c r="G11" s="25"/>
    </row>
    <row r="12" spans="1:7">
      <c r="A12" s="91" t="s">
        <v>99</v>
      </c>
      <c r="B12" s="91"/>
      <c r="C12" s="53" t="str">
        <f>IF(Лист4!E17=3,"высокий",IF(Лист4!E17=2,"средний","низкий"))</f>
        <v>низкий</v>
      </c>
      <c r="D12" s="4"/>
      <c r="E12" s="25"/>
      <c r="F12" s="25"/>
      <c r="G12" s="25"/>
    </row>
    <row r="13" spans="1:7">
      <c r="A13" s="90" t="s">
        <v>100</v>
      </c>
      <c r="B13" s="90"/>
      <c r="C13" s="53" t="str">
        <f>IF(Лист4!E18=3,"высокий",IF(Лист4!E18=2,"средний","низкий"))</f>
        <v>низкий</v>
      </c>
      <c r="D13" s="4"/>
      <c r="E13" s="25"/>
      <c r="F13" s="25"/>
      <c r="G13" s="25"/>
    </row>
    <row r="14" spans="1:7">
      <c r="A14" s="90" t="s">
        <v>101</v>
      </c>
      <c r="B14" s="90"/>
      <c r="C14" s="53" t="str">
        <f>IF(Лист4!E19=3,"высокий",IF(Лист4!E19=2,"средний","низкий"))</f>
        <v>низкий</v>
      </c>
      <c r="D14" s="4"/>
      <c r="E14" s="25"/>
      <c r="F14" s="25"/>
      <c r="G14" s="25"/>
    </row>
    <row r="15" spans="1:7">
      <c r="A15" s="90" t="s">
        <v>102</v>
      </c>
      <c r="B15" s="90"/>
      <c r="C15" s="53" t="str">
        <f>IF(Лист4!E20=3,"высокий",IF(Лист4!E20=2,"средний","низкий"))</f>
        <v>низкий</v>
      </c>
      <c r="D15" s="4"/>
      <c r="E15" s="25"/>
      <c r="F15" s="25"/>
      <c r="G15" s="25"/>
    </row>
    <row r="16" spans="1:7">
      <c r="A16" s="90" t="s">
        <v>103</v>
      </c>
      <c r="B16" s="90"/>
      <c r="C16" s="53" t="str">
        <f>IF(Лист4!E21=3,"высокий",IF(Лист4!E21=2,"средний","низкий"))</f>
        <v>низкий</v>
      </c>
      <c r="D16" s="4"/>
      <c r="E16" s="25"/>
      <c r="F16" s="25"/>
      <c r="G16" s="25"/>
    </row>
    <row r="17" spans="1:7">
      <c r="A17" s="90" t="s">
        <v>104</v>
      </c>
      <c r="B17" s="90"/>
      <c r="C17" s="53" t="str">
        <f>IF(Лист4!E22=3,"высокий",IF(Лист4!E22=2,"средний","низкий"))</f>
        <v>низкий</v>
      </c>
      <c r="D17" s="4"/>
      <c r="E17" s="25"/>
      <c r="F17" s="25"/>
      <c r="G17" s="25"/>
    </row>
    <row r="18" spans="1:7">
      <c r="A18" s="90" t="s">
        <v>105</v>
      </c>
      <c r="B18" s="90"/>
      <c r="C18" s="53" t="str">
        <f>IF(Лист4!E23=3,"высокий",IF(Лист4!E23=2,"средний","низкий"))</f>
        <v>низкий</v>
      </c>
      <c r="D18" s="4"/>
      <c r="E18" s="25"/>
      <c r="F18" s="25"/>
      <c r="G18" s="25"/>
    </row>
    <row r="19" spans="1:7">
      <c r="A19" s="91" t="s">
        <v>106</v>
      </c>
      <c r="B19" s="91"/>
      <c r="C19" s="53" t="str">
        <f>IF(Лист4!E24=3,"высокий",IF(Лист4!E24=2,"средний","низкий"))</f>
        <v>низкий</v>
      </c>
      <c r="D19" s="4"/>
      <c r="E19" s="25"/>
      <c r="F19" s="25"/>
      <c r="G19" s="25"/>
    </row>
    <row r="20" spans="1:7">
      <c r="A20" s="90" t="s">
        <v>107</v>
      </c>
      <c r="B20" s="90"/>
      <c r="C20" s="53" t="str">
        <f>IF(Лист4!E25=3,"высокий",IF(Лист4!E25=2,"средний","низкий"))</f>
        <v>низкий</v>
      </c>
      <c r="D20" s="4"/>
      <c r="E20" s="25"/>
      <c r="F20" s="25"/>
      <c r="G20" s="25"/>
    </row>
    <row r="21" spans="1:7">
      <c r="A21" s="90" t="s">
        <v>108</v>
      </c>
      <c r="B21" s="90"/>
      <c r="C21" s="53" t="str">
        <f>IF(Лист4!E26=3,"высокий",IF(Лист4!E26=2,"средний","низкий"))</f>
        <v>низкий</v>
      </c>
      <c r="D21" s="4"/>
      <c r="E21" s="25"/>
      <c r="F21" s="25"/>
      <c r="G21" s="25"/>
    </row>
    <row r="22" spans="1:7">
      <c r="A22" s="28"/>
      <c r="B22" s="29"/>
      <c r="C22" s="29"/>
      <c r="D22" s="4"/>
      <c r="E22" s="25"/>
      <c r="F22" s="25"/>
      <c r="G22" s="25"/>
    </row>
    <row r="23" spans="1:7">
      <c r="A23" s="28"/>
      <c r="B23" s="29"/>
      <c r="C23" s="29"/>
      <c r="D23" s="4"/>
      <c r="E23" s="25"/>
      <c r="F23" s="25"/>
      <c r="G23" s="25"/>
    </row>
    <row r="24" spans="1:7">
      <c r="A24" s="28"/>
      <c r="B24" s="29"/>
      <c r="C24" s="29"/>
      <c r="D24" s="4"/>
      <c r="E24" s="25"/>
      <c r="F24" s="25"/>
      <c r="G24" s="25"/>
    </row>
    <row r="25" spans="1:7">
      <c r="A25" s="28"/>
      <c r="B25" s="29"/>
      <c r="C25" s="29"/>
      <c r="D25" s="4"/>
      <c r="E25" s="25"/>
      <c r="F25" s="25"/>
      <c r="G25" s="25"/>
    </row>
    <row r="26" spans="1:7">
      <c r="A26" s="28"/>
      <c r="B26" s="29"/>
      <c r="C26" s="29"/>
      <c r="D26" s="4"/>
      <c r="E26" s="25"/>
      <c r="F26" s="25"/>
      <c r="G26" s="25"/>
    </row>
    <row r="27" spans="1:7">
      <c r="A27" s="28"/>
      <c r="B27" s="29"/>
      <c r="C27" s="29"/>
      <c r="D27" s="4"/>
      <c r="E27" s="25"/>
      <c r="F27" s="25"/>
      <c r="G27" s="25"/>
    </row>
    <row r="28" spans="1:7">
      <c r="A28" s="28"/>
      <c r="B28" s="29"/>
      <c r="C28" s="29"/>
      <c r="D28" s="4"/>
      <c r="E28" s="25"/>
      <c r="F28" s="25"/>
      <c r="G28" s="25"/>
    </row>
    <row r="29" spans="1:7">
      <c r="A29" s="28"/>
      <c r="B29" s="29"/>
      <c r="C29" s="29"/>
      <c r="D29" s="4"/>
    </row>
    <row r="30" spans="1:7">
      <c r="A30" s="28"/>
      <c r="B30" s="29"/>
      <c r="C30" s="29"/>
      <c r="D30" s="4"/>
    </row>
    <row r="31" spans="1:7">
      <c r="A31" s="28"/>
      <c r="B31" s="29"/>
      <c r="C31" s="29"/>
      <c r="D31" s="4"/>
    </row>
    <row r="32" spans="1:7">
      <c r="A32" s="28"/>
      <c r="B32" s="29"/>
      <c r="C32" s="29"/>
      <c r="D32" s="4"/>
    </row>
    <row r="33" spans="1:4">
      <c r="A33" s="28"/>
      <c r="B33" s="29"/>
      <c r="C33" s="29"/>
      <c r="D33" s="4"/>
    </row>
    <row r="34" spans="1:4">
      <c r="A34" s="28"/>
      <c r="B34" s="29"/>
      <c r="C34" s="29"/>
      <c r="D34" s="4"/>
    </row>
    <row r="35" spans="1:4">
      <c r="A35" s="28"/>
      <c r="B35" s="29"/>
      <c r="C35" s="29"/>
      <c r="D35" s="4"/>
    </row>
    <row r="36" spans="1:4" ht="15.75">
      <c r="A36" s="47" t="s">
        <v>81</v>
      </c>
      <c r="B36" s="54">
        <f>Лист4!E3</f>
        <v>2</v>
      </c>
      <c r="C36" s="41"/>
      <c r="D36" s="4"/>
    </row>
    <row r="37" spans="1:4" ht="15.75">
      <c r="A37" s="48" t="s">
        <v>84</v>
      </c>
      <c r="B37" s="55">
        <f>'Начало работы'!B14</f>
        <v>0</v>
      </c>
      <c r="C37" s="49"/>
      <c r="D37" s="4"/>
    </row>
    <row r="38" spans="1:4" ht="15.75">
      <c r="A38" s="48" t="s">
        <v>84</v>
      </c>
      <c r="B38" s="72">
        <f>'Начало работы'!B15</f>
        <v>0</v>
      </c>
      <c r="C38" s="49"/>
      <c r="D38" s="4"/>
    </row>
    <row r="39" spans="1:4" ht="15.75">
      <c r="A39" s="48" t="s">
        <v>84</v>
      </c>
      <c r="B39" s="55">
        <f>'Начало работы'!B16</f>
        <v>0</v>
      </c>
      <c r="C39" s="49"/>
      <c r="D39" s="4"/>
    </row>
    <row r="40" spans="1:4">
      <c r="A40" s="39"/>
      <c r="B40" s="40"/>
      <c r="C40" s="4"/>
      <c r="D40" s="4"/>
    </row>
    <row r="41" spans="1:4">
      <c r="A41" s="32"/>
      <c r="B41" s="4"/>
      <c r="C41" s="4"/>
      <c r="D41" s="4"/>
    </row>
    <row r="42" spans="1:4">
      <c r="A42" s="32"/>
      <c r="B42" s="4"/>
      <c r="C42" s="4"/>
      <c r="D42" s="4"/>
    </row>
    <row r="43" spans="1:4">
      <c r="A43" s="32"/>
      <c r="B43" s="4"/>
      <c r="C43" s="4"/>
      <c r="D43" s="4"/>
    </row>
    <row r="44" spans="1:4">
      <c r="A44" s="32"/>
      <c r="B44" s="4"/>
      <c r="C44" s="4"/>
      <c r="D44" s="4"/>
    </row>
    <row r="45" spans="1:4" ht="15.75" thickBot="1">
      <c r="A45" s="33"/>
      <c r="B45" s="34"/>
      <c r="C45" s="34"/>
      <c r="D45" s="4"/>
    </row>
  </sheetData>
  <mergeCells count="14">
    <mergeCell ref="A17:B17"/>
    <mergeCell ref="A18:B18"/>
    <mergeCell ref="A19:B19"/>
    <mergeCell ref="A20:B20"/>
    <mergeCell ref="A21:B21"/>
    <mergeCell ref="A15:B15"/>
    <mergeCell ref="A8:B8"/>
    <mergeCell ref="A9:B9"/>
    <mergeCell ref="A12:B12"/>
    <mergeCell ref="A16:B16"/>
    <mergeCell ref="A10:B10"/>
    <mergeCell ref="A11:B11"/>
    <mergeCell ref="A13:B13"/>
    <mergeCell ref="A14:B14"/>
  </mergeCells>
  <pageMargins left="0.7" right="0.7" top="0.75" bottom="0.75" header="0.3" footer="0.3"/>
  <pageSetup paperSize="9" scale="94" orientation="portrait" horizontalDpi="300" verticalDpi="300" r:id="rId1"/>
  <headerFooter>
    <oddHeader>&amp;C&amp;8ГБОУ гимназия №631 Приморского района Санкт-Петербурга</oddHeader>
    <oddFooter>&amp;C&amp;8Отчет является частью портфолио обучающегося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indowProtection="1" zoomScale="130" zoomScaleNormal="130" workbookViewId="0">
      <selection activeCell="E3" sqref="E3"/>
    </sheetView>
  </sheetViews>
  <sheetFormatPr defaultRowHeight="15"/>
  <cols>
    <col min="1" max="1" width="8.7109375" style="23" customWidth="1"/>
    <col min="2" max="2" width="7.140625" style="23" customWidth="1"/>
    <col min="3" max="3" width="3" style="35" customWidth="1"/>
    <col min="4" max="4" width="14.5703125" style="22" customWidth="1"/>
    <col min="5" max="5" width="7.5703125" style="22" customWidth="1"/>
    <col min="6" max="6" width="52" customWidth="1"/>
    <col min="7" max="8" width="9.140625" customWidth="1"/>
  </cols>
  <sheetData>
    <row r="1" spans="1:9" ht="15" customHeight="1" thickBot="1">
      <c r="A1" s="92">
        <v>1</v>
      </c>
      <c r="B1" s="93"/>
      <c r="C1" s="56"/>
      <c r="D1" s="57"/>
      <c r="E1" s="57"/>
      <c r="F1" s="58"/>
      <c r="G1" s="58"/>
      <c r="H1" s="58"/>
      <c r="I1" s="58"/>
    </row>
    <row r="2" spans="1:9" ht="15" customHeight="1" thickBot="1">
      <c r="A2" s="73" t="s">
        <v>109</v>
      </c>
      <c r="B2" s="59" t="s">
        <v>1</v>
      </c>
      <c r="C2" s="60">
        <f>SUM(B3:B5)</f>
        <v>0</v>
      </c>
      <c r="D2" s="61" t="s">
        <v>83</v>
      </c>
      <c r="E2" s="62">
        <f>SUM(C2:C60)</f>
        <v>0</v>
      </c>
      <c r="F2" s="58"/>
      <c r="G2" s="58"/>
      <c r="H2" s="58"/>
      <c r="I2" s="58"/>
    </row>
    <row r="3" spans="1:9" ht="15" customHeight="1" thickBot="1">
      <c r="A3" s="63" t="s">
        <v>66</v>
      </c>
      <c r="B3" s="64">
        <f>IF('Критерии оценки проекта'!B3="v",1,0)</f>
        <v>0</v>
      </c>
      <c r="C3" s="56"/>
      <c r="D3" s="61" t="s">
        <v>82</v>
      </c>
      <c r="E3" s="62">
        <f>IF(E2&gt;=38,5,IF(AND(E2&gt;=22,E2&lt;=29),3,IF(E2&lt;21,2,4)))</f>
        <v>2</v>
      </c>
      <c r="F3" s="58"/>
      <c r="G3" s="58"/>
      <c r="H3" s="58"/>
      <c r="I3" s="58"/>
    </row>
    <row r="4" spans="1:9" ht="15" customHeight="1" thickBot="1">
      <c r="A4" s="63" t="s">
        <v>67</v>
      </c>
      <c r="B4" s="64">
        <f>IF('Критерии оценки проекта'!B4="v",2,0)</f>
        <v>0</v>
      </c>
      <c r="C4" s="56"/>
      <c r="D4" s="57"/>
      <c r="E4" s="57"/>
      <c r="F4" s="58"/>
      <c r="G4" s="58"/>
      <c r="H4" s="58"/>
      <c r="I4" s="58"/>
    </row>
    <row r="5" spans="1:9" ht="15" customHeight="1" thickBot="1">
      <c r="A5" s="63" t="s">
        <v>68</v>
      </c>
      <c r="B5" s="64">
        <f>IF('Критерии оценки проекта'!B5="v",3,0)</f>
        <v>0</v>
      </c>
      <c r="C5" s="56"/>
      <c r="D5" s="74"/>
      <c r="E5" s="74"/>
      <c r="F5" s="74"/>
      <c r="G5" s="74"/>
      <c r="H5" s="74"/>
      <c r="I5" s="58"/>
    </row>
    <row r="6" spans="1:9" ht="15" customHeight="1" thickBot="1">
      <c r="A6" s="73" t="s">
        <v>110</v>
      </c>
      <c r="B6" s="59" t="s">
        <v>1</v>
      </c>
      <c r="C6" s="60">
        <f t="shared" ref="C6:C57" si="0">SUM(B7:B9)</f>
        <v>0</v>
      </c>
      <c r="D6" s="75"/>
      <c r="E6" s="79" t="s">
        <v>65</v>
      </c>
      <c r="F6" s="65"/>
      <c r="G6" s="65" t="s">
        <v>66</v>
      </c>
      <c r="H6" s="65" t="s">
        <v>67</v>
      </c>
      <c r="I6" s="65" t="s">
        <v>68</v>
      </c>
    </row>
    <row r="7" spans="1:9" ht="15" customHeight="1" thickBot="1">
      <c r="A7" s="63" t="s">
        <v>66</v>
      </c>
      <c r="B7" s="64">
        <f>IF('Критерии оценки проекта'!B7="v",1,0)</f>
        <v>0</v>
      </c>
      <c r="C7" s="56"/>
      <c r="D7" s="75"/>
      <c r="E7" s="66">
        <f>SUM(C2,C6,C10,C14)</f>
        <v>0</v>
      </c>
      <c r="F7" s="67" t="s">
        <v>61</v>
      </c>
      <c r="G7" s="68">
        <f>IF(E7&lt;5,1,0)</f>
        <v>1</v>
      </c>
      <c r="H7" s="68">
        <f>IF(AND(E7&lt;=9,E7&gt;=6),2,0)</f>
        <v>0</v>
      </c>
      <c r="I7" s="68">
        <f>IF(E7&gt;=10,3,0)</f>
        <v>0</v>
      </c>
    </row>
    <row r="8" spans="1:9" ht="15" customHeight="1" thickBot="1">
      <c r="A8" s="63" t="s">
        <v>67</v>
      </c>
      <c r="B8" s="64">
        <f>IF('Критерии оценки проекта'!B8="v",2,0)</f>
        <v>0</v>
      </c>
      <c r="C8" s="56"/>
      <c r="D8" s="77"/>
      <c r="E8" s="66">
        <f>SUM(C19,C23,C27,C31)</f>
        <v>0</v>
      </c>
      <c r="F8" s="67" t="s">
        <v>62</v>
      </c>
      <c r="G8" s="68">
        <f t="shared" ref="G8:G9" si="1">IF(E8&lt;5,1,0)</f>
        <v>1</v>
      </c>
      <c r="H8" s="68">
        <f t="shared" ref="H8:H9" si="2">IF(AND(E8&lt;=9,E8&gt;=6),2,0)</f>
        <v>0</v>
      </c>
      <c r="I8" s="68">
        <f t="shared" ref="I8:I9" si="3">IF(E8&gt;=10,3,0)</f>
        <v>0</v>
      </c>
    </row>
    <row r="9" spans="1:9" ht="15" customHeight="1" thickBot="1">
      <c r="A9" s="63" t="s">
        <v>68</v>
      </c>
      <c r="B9" s="64">
        <f>IF('Критерии оценки проекта'!B9="v",3,0)</f>
        <v>0</v>
      </c>
      <c r="C9" s="56"/>
      <c r="D9" s="78"/>
      <c r="E9" s="66">
        <f>SUM(C36,C40,C44,C48)</f>
        <v>0</v>
      </c>
      <c r="F9" s="67" t="s">
        <v>63</v>
      </c>
      <c r="G9" s="68">
        <f t="shared" si="1"/>
        <v>1</v>
      </c>
      <c r="H9" s="68">
        <f t="shared" si="2"/>
        <v>0</v>
      </c>
      <c r="I9" s="68">
        <f t="shared" si="3"/>
        <v>0</v>
      </c>
    </row>
    <row r="10" spans="1:9" ht="15" customHeight="1" thickBot="1">
      <c r="A10" s="73" t="s">
        <v>115</v>
      </c>
      <c r="B10" s="59" t="s">
        <v>1</v>
      </c>
      <c r="C10" s="60">
        <f t="shared" si="0"/>
        <v>0</v>
      </c>
      <c r="D10" s="78"/>
      <c r="E10" s="66">
        <f>SUM(C53,C57)</f>
        <v>0</v>
      </c>
      <c r="F10" s="67" t="s">
        <v>64</v>
      </c>
      <c r="G10" s="68">
        <f>IF(E10&lt;=2,1,0)</f>
        <v>1</v>
      </c>
      <c r="H10" s="68">
        <f>IF(AND(E10&lt;=4,E10&gt;=3),2,0)</f>
        <v>0</v>
      </c>
      <c r="I10" s="68">
        <f>IF(E10&gt;=5,3,0)</f>
        <v>0</v>
      </c>
    </row>
    <row r="11" spans="1:9" ht="15" customHeight="1" thickBot="1">
      <c r="A11" s="63" t="s">
        <v>66</v>
      </c>
      <c r="B11" s="64">
        <f>IF('Критерии оценки проекта'!B11="v",1,0)</f>
        <v>0</v>
      </c>
      <c r="C11" s="56"/>
      <c r="D11" s="78"/>
      <c r="E11" s="77"/>
      <c r="F11" s="76"/>
      <c r="G11" s="76"/>
      <c r="H11" s="76"/>
      <c r="I11" s="58"/>
    </row>
    <row r="12" spans="1:9" ht="15" customHeight="1" thickBot="1">
      <c r="A12" s="63" t="s">
        <v>67</v>
      </c>
      <c r="B12" s="64">
        <f>IF('Критерии оценки проекта'!B12="v",2,0)</f>
        <v>0</v>
      </c>
      <c r="C12" s="56"/>
      <c r="D12" s="78"/>
      <c r="E12" s="79" t="s">
        <v>123</v>
      </c>
      <c r="F12" s="76"/>
      <c r="G12" s="76"/>
      <c r="H12" s="76"/>
      <c r="I12" s="58"/>
    </row>
    <row r="13" spans="1:9" ht="15" customHeight="1" thickBot="1">
      <c r="A13" s="63" t="s">
        <v>68</v>
      </c>
      <c r="B13" s="64">
        <f>IF('Критерии оценки проекта'!B13="v",3,0)</f>
        <v>0</v>
      </c>
      <c r="C13" s="56"/>
      <c r="D13" s="80" t="s">
        <v>109</v>
      </c>
      <c r="E13" s="83">
        <f>C2</f>
        <v>0</v>
      </c>
      <c r="F13" s="76"/>
      <c r="G13" s="76"/>
      <c r="H13" s="76"/>
      <c r="I13" s="58"/>
    </row>
    <row r="14" spans="1:9" ht="15" customHeight="1" thickBot="1">
      <c r="A14" s="73" t="s">
        <v>116</v>
      </c>
      <c r="B14" s="59" t="s">
        <v>1</v>
      </c>
      <c r="C14" s="60">
        <f t="shared" si="0"/>
        <v>0</v>
      </c>
      <c r="D14" s="80" t="s">
        <v>110</v>
      </c>
      <c r="E14" s="83">
        <f>C6</f>
        <v>0</v>
      </c>
      <c r="F14" s="76"/>
      <c r="G14" s="76"/>
      <c r="H14" s="76"/>
      <c r="I14" s="58"/>
    </row>
    <row r="15" spans="1:9" ht="15" customHeight="1" thickBot="1">
      <c r="A15" s="63" t="s">
        <v>66</v>
      </c>
      <c r="B15" s="64">
        <f>IF('Критерии оценки проекта'!B15="v",1,0)</f>
        <v>0</v>
      </c>
      <c r="C15" s="56"/>
      <c r="D15" s="80" t="s">
        <v>115</v>
      </c>
      <c r="E15" s="83">
        <f>C10</f>
        <v>0</v>
      </c>
      <c r="F15" s="76"/>
      <c r="G15" s="76"/>
      <c r="H15" s="76"/>
      <c r="I15" s="58"/>
    </row>
    <row r="16" spans="1:9" ht="15" customHeight="1" thickBot="1">
      <c r="A16" s="63" t="s">
        <v>67</v>
      </c>
      <c r="B16" s="64">
        <f>IF('Критерии оценки проекта'!B16="v",2,0)</f>
        <v>0</v>
      </c>
      <c r="C16" s="56"/>
      <c r="D16" s="80" t="s">
        <v>116</v>
      </c>
      <c r="E16" s="83">
        <f>C14</f>
        <v>0</v>
      </c>
      <c r="F16" s="76"/>
      <c r="G16" s="76"/>
      <c r="H16" s="76"/>
      <c r="I16" s="58"/>
    </row>
    <row r="17" spans="1:9" ht="15" customHeight="1" thickBot="1">
      <c r="A17" s="63" t="s">
        <v>68</v>
      </c>
      <c r="B17" s="64">
        <f>IF('Критерии оценки проекта'!B17="v",3,0)</f>
        <v>0</v>
      </c>
      <c r="C17" s="56"/>
      <c r="D17" s="80" t="s">
        <v>111</v>
      </c>
      <c r="E17" s="83">
        <f>C19</f>
        <v>0</v>
      </c>
      <c r="F17" s="76"/>
      <c r="G17" s="76"/>
      <c r="H17" s="76"/>
      <c r="I17" s="58"/>
    </row>
    <row r="18" spans="1:9" ht="15" customHeight="1" thickBot="1">
      <c r="A18" s="92">
        <v>2</v>
      </c>
      <c r="B18" s="93"/>
      <c r="C18" s="56"/>
      <c r="D18" s="80" t="s">
        <v>117</v>
      </c>
      <c r="E18" s="83">
        <f>C23</f>
        <v>0</v>
      </c>
      <c r="F18" s="76"/>
      <c r="G18" s="76"/>
      <c r="H18" s="76"/>
      <c r="I18" s="58"/>
    </row>
    <row r="19" spans="1:9" ht="15" customHeight="1" thickBot="1">
      <c r="A19" s="73" t="s">
        <v>111</v>
      </c>
      <c r="B19" s="59" t="s">
        <v>1</v>
      </c>
      <c r="C19" s="60">
        <f>SUM(B20:B22)</f>
        <v>0</v>
      </c>
      <c r="D19" s="80" t="s">
        <v>118</v>
      </c>
      <c r="E19" s="83">
        <f>C27</f>
        <v>0</v>
      </c>
      <c r="F19" s="76"/>
      <c r="G19" s="76"/>
      <c r="H19" s="76"/>
      <c r="I19" s="58"/>
    </row>
    <row r="20" spans="1:9" ht="15" customHeight="1" thickBot="1">
      <c r="A20" s="63" t="s">
        <v>66</v>
      </c>
      <c r="B20" s="64">
        <f>IF('Критерии оценки проекта'!B20="v",1,0)</f>
        <v>0</v>
      </c>
      <c r="C20" s="56"/>
      <c r="D20" s="80" t="s">
        <v>119</v>
      </c>
      <c r="E20" s="83">
        <f>C31</f>
        <v>0</v>
      </c>
      <c r="F20" s="76"/>
      <c r="G20" s="76"/>
      <c r="H20" s="76"/>
      <c r="I20" s="58"/>
    </row>
    <row r="21" spans="1:9" ht="15" customHeight="1" thickBot="1">
      <c r="A21" s="63" t="s">
        <v>67</v>
      </c>
      <c r="B21" s="64">
        <f>IF('Критерии оценки проекта'!B21="v",2,0)</f>
        <v>0</v>
      </c>
      <c r="C21" s="56"/>
      <c r="D21" s="80" t="s">
        <v>112</v>
      </c>
      <c r="E21" s="83">
        <f>C36</f>
        <v>0</v>
      </c>
      <c r="F21" s="76"/>
      <c r="G21" s="76"/>
      <c r="H21" s="76"/>
      <c r="I21" s="58"/>
    </row>
    <row r="22" spans="1:9" ht="15" customHeight="1" thickBot="1">
      <c r="A22" s="63" t="s">
        <v>68</v>
      </c>
      <c r="B22" s="64">
        <f>IF('Критерии оценки проекта'!B22="v",3,0)</f>
        <v>0</v>
      </c>
      <c r="C22" s="56"/>
      <c r="D22" s="80" t="s">
        <v>120</v>
      </c>
      <c r="E22" s="83">
        <f>C40</f>
        <v>0</v>
      </c>
      <c r="F22" s="76"/>
      <c r="G22" s="76"/>
      <c r="H22" s="76"/>
      <c r="I22" s="58"/>
    </row>
    <row r="23" spans="1:9" ht="15" customHeight="1" thickBot="1">
      <c r="A23" s="73" t="s">
        <v>117</v>
      </c>
      <c r="B23" s="59" t="s">
        <v>1</v>
      </c>
      <c r="C23" s="60">
        <f t="shared" si="0"/>
        <v>0</v>
      </c>
      <c r="D23" s="80" t="s">
        <v>121</v>
      </c>
      <c r="E23" s="83">
        <f>C44</f>
        <v>0</v>
      </c>
      <c r="F23" s="76"/>
      <c r="G23" s="76"/>
      <c r="H23" s="76"/>
      <c r="I23" s="58"/>
    </row>
    <row r="24" spans="1:9" ht="15" customHeight="1" thickBot="1">
      <c r="A24" s="63" t="s">
        <v>66</v>
      </c>
      <c r="B24" s="64">
        <f>IF('Критерии оценки проекта'!B24="v",1,0)</f>
        <v>0</v>
      </c>
      <c r="C24" s="56"/>
      <c r="D24" s="81" t="s">
        <v>122</v>
      </c>
      <c r="E24" s="84">
        <f>C48</f>
        <v>0</v>
      </c>
      <c r="F24" s="58"/>
      <c r="G24" s="58"/>
      <c r="H24" s="58"/>
      <c r="I24" s="58"/>
    </row>
    <row r="25" spans="1:9" ht="15" customHeight="1" thickBot="1">
      <c r="A25" s="63" t="s">
        <v>67</v>
      </c>
      <c r="B25" s="64">
        <f>IF('Критерии оценки проекта'!B25="v",2,0)</f>
        <v>0</v>
      </c>
      <c r="C25" s="56"/>
      <c r="D25" s="81" t="s">
        <v>113</v>
      </c>
      <c r="E25" s="84">
        <f>C53</f>
        <v>0</v>
      </c>
      <c r="F25" s="58"/>
      <c r="G25" s="58"/>
      <c r="H25" s="58"/>
      <c r="I25" s="58"/>
    </row>
    <row r="26" spans="1:9" ht="15" customHeight="1" thickBot="1">
      <c r="A26" s="63" t="s">
        <v>68</v>
      </c>
      <c r="B26" s="64">
        <f>IF('Критерии оценки проекта'!B26="v",3,0)</f>
        <v>0</v>
      </c>
      <c r="C26" s="56"/>
      <c r="D26" s="81" t="s">
        <v>114</v>
      </c>
      <c r="E26" s="84">
        <f>C57</f>
        <v>0</v>
      </c>
      <c r="F26" s="58"/>
      <c r="G26" s="58"/>
      <c r="H26" s="58"/>
      <c r="I26" s="58"/>
    </row>
    <row r="27" spans="1:9" ht="15" customHeight="1" thickBot="1">
      <c r="A27" s="73" t="s">
        <v>118</v>
      </c>
      <c r="B27" s="59" t="s">
        <v>1</v>
      </c>
      <c r="C27" s="60">
        <f t="shared" si="0"/>
        <v>0</v>
      </c>
      <c r="D27" s="81"/>
      <c r="E27" s="82"/>
      <c r="F27" s="58"/>
      <c r="G27" s="58"/>
      <c r="H27" s="58"/>
      <c r="I27" s="58"/>
    </row>
    <row r="28" spans="1:9" ht="15" customHeight="1" thickBot="1">
      <c r="A28" s="63" t="s">
        <v>66</v>
      </c>
      <c r="B28" s="64">
        <f>IF('Критерии оценки проекта'!B28="v",1,0)</f>
        <v>0</v>
      </c>
      <c r="C28" s="56"/>
      <c r="D28" s="81"/>
      <c r="E28" s="57"/>
      <c r="F28" s="58"/>
      <c r="G28" s="58"/>
      <c r="H28" s="58"/>
      <c r="I28" s="58"/>
    </row>
    <row r="29" spans="1:9" ht="15" customHeight="1" thickBot="1">
      <c r="A29" s="63" t="s">
        <v>67</v>
      </c>
      <c r="B29" s="64">
        <f>IF('Критерии оценки проекта'!B29="v",2,0)</f>
        <v>0</v>
      </c>
      <c r="C29" s="56"/>
      <c r="D29" s="81"/>
      <c r="E29" s="57"/>
      <c r="F29" s="58"/>
      <c r="G29" s="58"/>
      <c r="H29" s="58"/>
      <c r="I29" s="58"/>
    </row>
    <row r="30" spans="1:9" ht="15" customHeight="1" thickBot="1">
      <c r="A30" s="63" t="s">
        <v>68</v>
      </c>
      <c r="B30" s="64">
        <f>IF('Критерии оценки проекта'!B30="v",3,0)</f>
        <v>0</v>
      </c>
      <c r="C30" s="56"/>
      <c r="D30" s="57"/>
      <c r="E30" s="57"/>
      <c r="F30" s="58"/>
      <c r="G30" s="58"/>
      <c r="H30" s="58"/>
      <c r="I30" s="58"/>
    </row>
    <row r="31" spans="1:9" ht="15" customHeight="1" thickBot="1">
      <c r="A31" s="73" t="s">
        <v>119</v>
      </c>
      <c r="B31" s="59" t="s">
        <v>1</v>
      </c>
      <c r="C31" s="60">
        <f t="shared" si="0"/>
        <v>0</v>
      </c>
      <c r="D31" s="57"/>
      <c r="E31" s="57"/>
      <c r="F31" s="58"/>
      <c r="G31" s="58"/>
      <c r="H31" s="58"/>
      <c r="I31" s="58"/>
    </row>
    <row r="32" spans="1:9" ht="15" customHeight="1" thickBot="1">
      <c r="A32" s="63" t="s">
        <v>66</v>
      </c>
      <c r="B32" s="64">
        <f>IF('Критерии оценки проекта'!B32="v",1,0)</f>
        <v>0</v>
      </c>
      <c r="C32" s="56"/>
      <c r="D32" s="57"/>
      <c r="E32" s="57"/>
      <c r="F32" s="58"/>
      <c r="G32" s="58"/>
      <c r="H32" s="58"/>
      <c r="I32" s="58"/>
    </row>
    <row r="33" spans="1:9" ht="15" customHeight="1" thickBot="1">
      <c r="A33" s="63" t="s">
        <v>67</v>
      </c>
      <c r="B33" s="64">
        <f>IF('Критерии оценки проекта'!B33="v",2,0)</f>
        <v>0</v>
      </c>
      <c r="C33" s="56"/>
      <c r="D33" s="57"/>
      <c r="E33" s="57"/>
      <c r="F33" s="58"/>
      <c r="G33" s="58"/>
      <c r="H33" s="58"/>
      <c r="I33" s="58"/>
    </row>
    <row r="34" spans="1:9" ht="15" customHeight="1" thickBot="1">
      <c r="A34" s="63" t="s">
        <v>68</v>
      </c>
      <c r="B34" s="64">
        <f>IF('Критерии оценки проекта'!B34="v",3,0)</f>
        <v>0</v>
      </c>
      <c r="C34" s="56"/>
      <c r="D34" s="57"/>
      <c r="E34" s="57"/>
      <c r="F34" s="58"/>
      <c r="G34" s="58"/>
      <c r="H34" s="58"/>
      <c r="I34" s="58"/>
    </row>
    <row r="35" spans="1:9" ht="15" customHeight="1" thickBot="1">
      <c r="A35" s="92">
        <v>3</v>
      </c>
      <c r="B35" s="93"/>
      <c r="C35" s="56"/>
      <c r="D35" s="57"/>
      <c r="E35" s="57"/>
      <c r="F35" s="58"/>
      <c r="G35" s="58"/>
      <c r="H35" s="58"/>
      <c r="I35" s="58"/>
    </row>
    <row r="36" spans="1:9" ht="15" customHeight="1" thickBot="1">
      <c r="A36" s="73" t="s">
        <v>112</v>
      </c>
      <c r="B36" s="59" t="s">
        <v>1</v>
      </c>
      <c r="C36" s="60">
        <f t="shared" si="0"/>
        <v>0</v>
      </c>
      <c r="D36" s="57"/>
      <c r="E36" s="57"/>
      <c r="F36" s="58"/>
      <c r="G36" s="58"/>
      <c r="H36" s="58"/>
      <c r="I36" s="58"/>
    </row>
    <row r="37" spans="1:9" ht="15" customHeight="1" thickBot="1">
      <c r="A37" s="63" t="s">
        <v>66</v>
      </c>
      <c r="B37" s="64">
        <f>IF('Критерии оценки проекта'!B37="v",1,0)</f>
        <v>0</v>
      </c>
      <c r="C37" s="56"/>
      <c r="D37" s="57"/>
      <c r="E37" s="57"/>
      <c r="F37" s="58"/>
      <c r="G37" s="58"/>
      <c r="H37" s="58"/>
      <c r="I37" s="58"/>
    </row>
    <row r="38" spans="1:9" ht="15" customHeight="1" thickBot="1">
      <c r="A38" s="63" t="s">
        <v>67</v>
      </c>
      <c r="B38" s="64">
        <f>IF('Критерии оценки проекта'!B38="v",2,0)</f>
        <v>0</v>
      </c>
      <c r="C38" s="56"/>
      <c r="D38" s="57"/>
      <c r="E38" s="57"/>
      <c r="F38" s="58"/>
      <c r="G38" s="58"/>
      <c r="H38" s="58"/>
      <c r="I38" s="58"/>
    </row>
    <row r="39" spans="1:9" ht="15" customHeight="1" thickBot="1">
      <c r="A39" s="63" t="s">
        <v>68</v>
      </c>
      <c r="B39" s="64">
        <f>IF('Критерии оценки проекта'!B39="v",3,0)</f>
        <v>0</v>
      </c>
      <c r="C39" s="56"/>
      <c r="D39" s="57"/>
      <c r="E39" s="57"/>
      <c r="F39" s="58"/>
      <c r="G39" s="58"/>
      <c r="H39" s="58"/>
      <c r="I39" s="58"/>
    </row>
    <row r="40" spans="1:9" ht="15" customHeight="1" thickBot="1">
      <c r="A40" s="73" t="s">
        <v>120</v>
      </c>
      <c r="B40" s="59" t="s">
        <v>1</v>
      </c>
      <c r="C40" s="60">
        <f t="shared" si="0"/>
        <v>0</v>
      </c>
      <c r="D40" s="57"/>
      <c r="E40" s="57"/>
      <c r="F40" s="58"/>
      <c r="G40" s="58"/>
      <c r="H40" s="58"/>
      <c r="I40" s="58"/>
    </row>
    <row r="41" spans="1:9" ht="15" customHeight="1" thickBot="1">
      <c r="A41" s="63" t="s">
        <v>66</v>
      </c>
      <c r="B41" s="64">
        <f>IF('Критерии оценки проекта'!B41="v",1,0)</f>
        <v>0</v>
      </c>
      <c r="C41" s="56"/>
      <c r="D41" s="57"/>
      <c r="E41" s="57"/>
      <c r="F41" s="58"/>
      <c r="G41" s="58"/>
      <c r="H41" s="58"/>
      <c r="I41" s="58"/>
    </row>
    <row r="42" spans="1:9" ht="15" customHeight="1" thickBot="1">
      <c r="A42" s="63" t="s">
        <v>67</v>
      </c>
      <c r="B42" s="64">
        <f>IF('Критерии оценки проекта'!B42="v",2,0)</f>
        <v>0</v>
      </c>
      <c r="C42" s="56"/>
      <c r="D42" s="57"/>
      <c r="E42" s="57"/>
      <c r="F42" s="58"/>
      <c r="G42" s="58"/>
      <c r="H42" s="58"/>
      <c r="I42" s="58"/>
    </row>
    <row r="43" spans="1:9" ht="15" customHeight="1" thickBot="1">
      <c r="A43" s="63" t="s">
        <v>68</v>
      </c>
      <c r="B43" s="64">
        <f>IF('Критерии оценки проекта'!B43="v",3,0)</f>
        <v>0</v>
      </c>
      <c r="C43" s="56"/>
      <c r="D43" s="57"/>
      <c r="E43" s="57"/>
      <c r="F43" s="58"/>
      <c r="G43" s="58"/>
      <c r="H43" s="58"/>
      <c r="I43" s="58"/>
    </row>
    <row r="44" spans="1:9" ht="15" customHeight="1" thickBot="1">
      <c r="A44" s="73" t="s">
        <v>121</v>
      </c>
      <c r="B44" s="59" t="s">
        <v>1</v>
      </c>
      <c r="C44" s="60">
        <f t="shared" si="0"/>
        <v>0</v>
      </c>
      <c r="D44" s="57"/>
      <c r="E44" s="57"/>
      <c r="F44" s="58"/>
      <c r="G44" s="58"/>
      <c r="H44" s="58"/>
      <c r="I44" s="58"/>
    </row>
    <row r="45" spans="1:9" ht="15" customHeight="1" thickBot="1">
      <c r="A45" s="63" t="s">
        <v>66</v>
      </c>
      <c r="B45" s="64">
        <f>IF('Критерии оценки проекта'!B45="v",1,0)</f>
        <v>0</v>
      </c>
      <c r="C45" s="56"/>
      <c r="D45" s="57"/>
      <c r="E45" s="57"/>
      <c r="F45" s="58"/>
      <c r="G45" s="58"/>
      <c r="H45" s="58"/>
      <c r="I45" s="58"/>
    </row>
    <row r="46" spans="1:9" ht="15" customHeight="1" thickBot="1">
      <c r="A46" s="63" t="s">
        <v>67</v>
      </c>
      <c r="B46" s="64">
        <f>IF('Критерии оценки проекта'!B46="v",2,0)</f>
        <v>0</v>
      </c>
      <c r="C46" s="56"/>
      <c r="D46" s="57"/>
      <c r="E46" s="57"/>
      <c r="F46" s="58"/>
      <c r="G46" s="58"/>
      <c r="H46" s="58"/>
      <c r="I46" s="58"/>
    </row>
    <row r="47" spans="1:9" ht="15" customHeight="1" thickBot="1">
      <c r="A47" s="63" t="s">
        <v>68</v>
      </c>
      <c r="B47" s="64">
        <f>IF('Критерии оценки проекта'!B47="v",3,0)</f>
        <v>0</v>
      </c>
      <c r="C47" s="56"/>
      <c r="D47" s="57"/>
      <c r="E47" s="57"/>
      <c r="F47" s="58"/>
      <c r="G47" s="58"/>
      <c r="H47" s="58"/>
      <c r="I47" s="58"/>
    </row>
    <row r="48" spans="1:9" ht="15" customHeight="1" thickBot="1">
      <c r="A48" s="73" t="s">
        <v>122</v>
      </c>
      <c r="B48" s="59" t="s">
        <v>1</v>
      </c>
      <c r="C48" s="60">
        <f t="shared" si="0"/>
        <v>0</v>
      </c>
      <c r="D48" s="57"/>
      <c r="E48" s="57"/>
      <c r="F48" s="58"/>
      <c r="G48" s="58"/>
      <c r="H48" s="58"/>
      <c r="I48" s="58"/>
    </row>
    <row r="49" spans="1:9" ht="15" customHeight="1" thickBot="1">
      <c r="A49" s="63" t="s">
        <v>66</v>
      </c>
      <c r="B49" s="64">
        <f>IF('Критерии оценки проекта'!B49="v",1,0)</f>
        <v>0</v>
      </c>
      <c r="C49" s="56"/>
      <c r="D49" s="57"/>
      <c r="E49" s="57"/>
      <c r="F49" s="58"/>
      <c r="G49" s="58"/>
      <c r="H49" s="58"/>
      <c r="I49" s="58"/>
    </row>
    <row r="50" spans="1:9" ht="15" customHeight="1" thickBot="1">
      <c r="A50" s="63" t="s">
        <v>67</v>
      </c>
      <c r="B50" s="64">
        <f>IF('Критерии оценки проекта'!B50="v",2,0)</f>
        <v>0</v>
      </c>
      <c r="C50" s="56"/>
      <c r="D50" s="57"/>
      <c r="E50" s="57"/>
      <c r="F50" s="58"/>
      <c r="G50" s="58"/>
      <c r="H50" s="58"/>
      <c r="I50" s="58"/>
    </row>
    <row r="51" spans="1:9" ht="15" customHeight="1" thickBot="1">
      <c r="A51" s="63" t="s">
        <v>68</v>
      </c>
      <c r="B51" s="64">
        <f>IF('Критерии оценки проекта'!B51="v",3,0)</f>
        <v>0</v>
      </c>
      <c r="C51" s="56"/>
      <c r="D51" s="57"/>
      <c r="E51" s="57"/>
      <c r="F51" s="58"/>
      <c r="G51" s="58"/>
      <c r="H51" s="58"/>
      <c r="I51" s="58"/>
    </row>
    <row r="52" spans="1:9" ht="15" customHeight="1" thickBot="1">
      <c r="A52" s="92">
        <v>4</v>
      </c>
      <c r="B52" s="93"/>
      <c r="C52" s="56"/>
      <c r="D52" s="57"/>
      <c r="E52" s="57"/>
      <c r="F52" s="58"/>
      <c r="G52" s="58"/>
      <c r="H52" s="58"/>
      <c r="I52" s="58"/>
    </row>
    <row r="53" spans="1:9" ht="15" customHeight="1" thickBot="1">
      <c r="A53" s="73" t="s">
        <v>113</v>
      </c>
      <c r="B53" s="59" t="s">
        <v>1</v>
      </c>
      <c r="C53" s="60">
        <f t="shared" si="0"/>
        <v>0</v>
      </c>
      <c r="D53" s="57"/>
      <c r="E53" s="57"/>
      <c r="F53" s="58"/>
      <c r="G53" s="58"/>
      <c r="H53" s="58"/>
      <c r="I53" s="58"/>
    </row>
    <row r="54" spans="1:9" ht="15" customHeight="1" thickBot="1">
      <c r="A54" s="63" t="s">
        <v>66</v>
      </c>
      <c r="B54" s="64">
        <f>IF('Критерии оценки проекта'!B54="v",1,0)</f>
        <v>0</v>
      </c>
      <c r="C54" s="56"/>
      <c r="D54" s="57"/>
      <c r="E54" s="57"/>
      <c r="F54" s="58"/>
      <c r="G54" s="58"/>
      <c r="H54" s="58"/>
      <c r="I54" s="58"/>
    </row>
    <row r="55" spans="1:9" ht="15" customHeight="1" thickBot="1">
      <c r="A55" s="63" t="s">
        <v>67</v>
      </c>
      <c r="B55" s="64">
        <f>IF('Критерии оценки проекта'!B55="v",2,0)</f>
        <v>0</v>
      </c>
      <c r="C55" s="56"/>
      <c r="D55" s="57"/>
      <c r="E55" s="57"/>
      <c r="F55" s="58"/>
      <c r="G55" s="58"/>
      <c r="H55" s="58"/>
      <c r="I55" s="58"/>
    </row>
    <row r="56" spans="1:9" ht="15" customHeight="1" thickBot="1">
      <c r="A56" s="63" t="s">
        <v>68</v>
      </c>
      <c r="B56" s="64">
        <f>IF('Критерии оценки проекта'!B56="v",3,0)</f>
        <v>0</v>
      </c>
      <c r="C56" s="56"/>
      <c r="D56" s="57"/>
      <c r="E56" s="57"/>
      <c r="F56" s="58"/>
      <c r="G56" s="58"/>
      <c r="H56" s="58"/>
      <c r="I56" s="58"/>
    </row>
    <row r="57" spans="1:9" ht="15" customHeight="1" thickBot="1">
      <c r="A57" s="73" t="s">
        <v>114</v>
      </c>
      <c r="B57" s="59" t="s">
        <v>1</v>
      </c>
      <c r="C57" s="60">
        <f t="shared" si="0"/>
        <v>0</v>
      </c>
      <c r="D57" s="57"/>
      <c r="E57" s="57"/>
      <c r="F57" s="58"/>
      <c r="G57" s="58"/>
      <c r="H57" s="58"/>
      <c r="I57" s="58"/>
    </row>
    <row r="58" spans="1:9" ht="15" customHeight="1" thickBot="1">
      <c r="A58" s="63" t="s">
        <v>66</v>
      </c>
      <c r="B58" s="64">
        <f>IF('Критерии оценки проекта'!B58="v",1,0)</f>
        <v>0</v>
      </c>
      <c r="C58" s="56"/>
      <c r="D58" s="57"/>
      <c r="E58" s="57"/>
      <c r="F58" s="58"/>
      <c r="G58" s="58"/>
      <c r="H58" s="58"/>
      <c r="I58" s="58"/>
    </row>
    <row r="59" spans="1:9" ht="15" customHeight="1" thickBot="1">
      <c r="A59" s="63" t="s">
        <v>67</v>
      </c>
      <c r="B59" s="64">
        <f>IF('Критерии оценки проекта'!B59="v",2,0)</f>
        <v>0</v>
      </c>
      <c r="C59" s="56"/>
      <c r="D59" s="57"/>
      <c r="E59" s="57"/>
      <c r="F59" s="58"/>
      <c r="G59" s="58"/>
      <c r="H59" s="58"/>
      <c r="I59" s="58"/>
    </row>
    <row r="60" spans="1:9" ht="15" customHeight="1" thickBot="1">
      <c r="A60" s="63" t="s">
        <v>68</v>
      </c>
      <c r="B60" s="64">
        <f>IF('Критерии оценки проекта'!B60="v",3,0)</f>
        <v>0</v>
      </c>
      <c r="C60" s="56"/>
      <c r="D60" s="57"/>
      <c r="E60" s="57"/>
      <c r="F60" s="58"/>
      <c r="G60" s="58"/>
      <c r="H60" s="58"/>
      <c r="I60" s="58"/>
    </row>
    <row r="61" spans="1:9">
      <c r="A61" s="69"/>
      <c r="B61" s="70"/>
      <c r="C61" s="71"/>
      <c r="D61" s="57"/>
      <c r="E61" s="57"/>
      <c r="F61" s="58"/>
      <c r="G61" s="58"/>
      <c r="H61" s="58"/>
      <c r="I61" s="58"/>
    </row>
  </sheetData>
  <sheetProtection sheet="1" objects="1" scenarios="1" selectLockedCells="1" selectUnlockedCells="1"/>
  <mergeCells count="4">
    <mergeCell ref="A1:B1"/>
    <mergeCell ref="A18:B18"/>
    <mergeCell ref="A35:B35"/>
    <mergeCell ref="A52:B5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Начало работы</vt:lpstr>
      <vt:lpstr>Критерии оценки проекта</vt:lpstr>
      <vt:lpstr>Отчет</vt:lpstr>
      <vt:lpstr>Лист4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2019-09-20T07:43:53Z</cp:lastPrinted>
  <dcterms:created xsi:type="dcterms:W3CDTF">2019-09-19T15:51:46Z</dcterms:created>
  <dcterms:modified xsi:type="dcterms:W3CDTF">2020-11-16T12:49:09Z</dcterms:modified>
</cp:coreProperties>
</file>